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K_Admin\Internet\PK Coiffure\IT\Service\Arbeitszeiterfassung\"/>
    </mc:Choice>
  </mc:AlternateContent>
  <workbookProtection workbookAlgorithmName="SHA-512" workbookHashValue="3L6SiF6telSce+h4wo8R80SGoMgaa5PdNGp7AUgH7chrQHz6T+1dnDLq8K2mgJGzTRpR8Xz8UEkA3EC7qM/Mvw==" workbookSaltValue="RcRVUx2RePDYFFK1M6y51w==" workbookSpinCount="100000" lockStructure="1"/>
  <bookViews>
    <workbookView xWindow="0" yWindow="0" windowWidth="28800" windowHeight="12000" activeTab="1"/>
  </bookViews>
  <sheets>
    <sheet name="Panoramica" sheetId="13" r:id="rId1"/>
    <sheet name="Gennaio" sheetId="1" r:id="rId2"/>
    <sheet name="Febbraio" sheetId="14" r:id="rId3"/>
    <sheet name="Marzo" sheetId="15" r:id="rId4"/>
    <sheet name="Aprile" sheetId="16" r:id="rId5"/>
    <sheet name="Maggio" sheetId="17" r:id="rId6"/>
    <sheet name="Giugno" sheetId="18" r:id="rId7"/>
    <sheet name="Luglio" sheetId="19" r:id="rId8"/>
    <sheet name="Agosto" sheetId="20" r:id="rId9"/>
    <sheet name="Settembre" sheetId="21" r:id="rId10"/>
    <sheet name="Ottobre" sheetId="22" r:id="rId11"/>
    <sheet name="Novembre" sheetId="23" r:id="rId12"/>
    <sheet name="Dicembre" sheetId="24" r:id="rId13"/>
  </sheets>
  <definedNames>
    <definedName name="_xlnm.Print_Area" localSheetId="8">Agosto!$A$1:$O$53</definedName>
    <definedName name="_xlnm.Print_Area" localSheetId="4">Aprile!$A$1:$O$52</definedName>
    <definedName name="_xlnm.Print_Area" localSheetId="12">Dicembre!$A$1:$O$53</definedName>
    <definedName name="_xlnm.Print_Area" localSheetId="2">Febbraio!$A$1:$O$51</definedName>
    <definedName name="_xlnm.Print_Area" localSheetId="1">Gennaio!$A$1:$O$53</definedName>
    <definedName name="_xlnm.Print_Area" localSheetId="6">Giugno!$A$1:$O$52</definedName>
    <definedName name="_xlnm.Print_Area" localSheetId="7">Luglio!$A$1:$O$53</definedName>
    <definedName name="_xlnm.Print_Area" localSheetId="5">Maggio!$A$1:$O$53</definedName>
    <definedName name="_xlnm.Print_Area" localSheetId="3">Marzo!$A$1:$O$53</definedName>
    <definedName name="_xlnm.Print_Area" localSheetId="11">Novembre!$A$1:$O$52</definedName>
    <definedName name="_xlnm.Print_Area" localSheetId="10">Ottobre!$A$1:$O$53</definedName>
    <definedName name="_xlnm.Print_Area" localSheetId="9">Settembre!$A$1:$O$52</definedName>
    <definedName name="Ferien">Panoramica!$L$50:$L$51</definedName>
    <definedName name="Legenden">Panoramica!$N$42:$N$51</definedName>
    <definedName name="Schaltjahr">Panoramica!$I$43:$I$44</definedName>
    <definedName name="Tage">Panoramica!$I$47:$I$53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4" l="1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15" i="24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15" i="23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15" i="22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15" i="21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15" i="20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15" i="19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15" i="18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15" i="17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15" i="16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15" i="15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15" i="14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15" i="1"/>
  <c r="D8" i="24" l="1"/>
  <c r="D7" i="24"/>
  <c r="D6" i="24"/>
  <c r="D5" i="24"/>
  <c r="D8" i="23"/>
  <c r="D7" i="23"/>
  <c r="D6" i="23"/>
  <c r="D5" i="23"/>
  <c r="D8" i="22"/>
  <c r="D7" i="22"/>
  <c r="D6" i="22"/>
  <c r="D5" i="22"/>
  <c r="D8" i="21"/>
  <c r="D7" i="21"/>
  <c r="D6" i="21"/>
  <c r="D5" i="21"/>
  <c r="D8" i="20"/>
  <c r="D7" i="20"/>
  <c r="D6" i="20"/>
  <c r="D5" i="20"/>
  <c r="D8" i="19"/>
  <c r="D7" i="19"/>
  <c r="D6" i="19"/>
  <c r="D5" i="19"/>
  <c r="D8" i="18"/>
  <c r="D7" i="18"/>
  <c r="D6" i="18"/>
  <c r="D5" i="18"/>
  <c r="D8" i="17"/>
  <c r="D7" i="17"/>
  <c r="D6" i="17"/>
  <c r="D5" i="17"/>
  <c r="D8" i="16"/>
  <c r="D7" i="16"/>
  <c r="D6" i="16"/>
  <c r="D5" i="16"/>
  <c r="D8" i="15"/>
  <c r="D7" i="15"/>
  <c r="D6" i="15"/>
  <c r="D5" i="15"/>
  <c r="D8" i="14"/>
  <c r="D7" i="14"/>
  <c r="D6" i="14"/>
  <c r="D5" i="14"/>
  <c r="I39" i="13"/>
  <c r="I37" i="13"/>
  <c r="I35" i="13"/>
  <c r="I33" i="13"/>
  <c r="I31" i="13"/>
  <c r="I29" i="13"/>
  <c r="I27" i="13"/>
  <c r="I25" i="13"/>
  <c r="I23" i="13"/>
  <c r="I21" i="13"/>
  <c r="I19" i="13"/>
  <c r="I17" i="13"/>
  <c r="J39" i="13"/>
  <c r="J37" i="13"/>
  <c r="J35" i="13"/>
  <c r="J33" i="13"/>
  <c r="J31" i="13"/>
  <c r="J29" i="13"/>
  <c r="J27" i="13"/>
  <c r="J25" i="13"/>
  <c r="J23" i="13"/>
  <c r="J21" i="13"/>
  <c r="J19" i="13"/>
  <c r="J17" i="13"/>
  <c r="G39" i="13"/>
  <c r="G37" i="13"/>
  <c r="G35" i="13"/>
  <c r="G33" i="13"/>
  <c r="G31" i="13"/>
  <c r="G29" i="13"/>
  <c r="G27" i="13"/>
  <c r="G25" i="13"/>
  <c r="G23" i="13"/>
  <c r="G21" i="13"/>
  <c r="G19" i="13"/>
  <c r="G17" i="13"/>
  <c r="F39" i="13"/>
  <c r="F37" i="13"/>
  <c r="F35" i="13"/>
  <c r="F33" i="13"/>
  <c r="F31" i="13"/>
  <c r="F29" i="13"/>
  <c r="F27" i="13"/>
  <c r="F25" i="13"/>
  <c r="F23" i="13"/>
  <c r="F21" i="13"/>
  <c r="F19" i="13"/>
  <c r="F17" i="13"/>
  <c r="E39" i="13"/>
  <c r="E37" i="13"/>
  <c r="E35" i="13"/>
  <c r="E33" i="13"/>
  <c r="E31" i="13"/>
  <c r="E29" i="13"/>
  <c r="E27" i="13"/>
  <c r="E25" i="13"/>
  <c r="E23" i="13"/>
  <c r="E21" i="13"/>
  <c r="E19" i="13"/>
  <c r="E17" i="13"/>
  <c r="H39" i="13"/>
  <c r="H37" i="13"/>
  <c r="H35" i="13"/>
  <c r="H33" i="13"/>
  <c r="H31" i="13"/>
  <c r="H29" i="13"/>
  <c r="H27" i="13"/>
  <c r="H25" i="13"/>
  <c r="H23" i="13"/>
  <c r="H21" i="13"/>
  <c r="H19" i="13"/>
  <c r="H17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C39" i="13"/>
  <c r="C37" i="13"/>
  <c r="C35" i="13"/>
  <c r="C33" i="13"/>
  <c r="C31" i="13"/>
  <c r="C29" i="13"/>
  <c r="C27" i="13"/>
  <c r="C25" i="13"/>
  <c r="C23" i="13"/>
  <c r="C21" i="13"/>
  <c r="C19" i="13"/>
  <c r="C17" i="13"/>
  <c r="B39" i="13"/>
  <c r="B37" i="13"/>
  <c r="B35" i="13"/>
  <c r="B33" i="13"/>
  <c r="B31" i="13"/>
  <c r="B29" i="13"/>
  <c r="B27" i="13"/>
  <c r="B25" i="13"/>
  <c r="B23" i="13"/>
  <c r="B21" i="13"/>
  <c r="B19" i="13"/>
  <c r="B17" i="13"/>
  <c r="B43" i="14"/>
  <c r="K43" i="14" s="1"/>
  <c r="B16" i="1"/>
  <c r="K16" i="1" s="1"/>
  <c r="D5" i="1"/>
  <c r="B17" i="1" l="1"/>
  <c r="B18" i="1" s="1"/>
  <c r="K18" i="1" s="1"/>
  <c r="K17" i="1"/>
  <c r="K15" i="1"/>
  <c r="B19" i="1" l="1"/>
  <c r="K19" i="1" s="1"/>
  <c r="B20" i="1"/>
  <c r="K20" i="1" s="1"/>
  <c r="O1" i="24"/>
  <c r="O1" i="23"/>
  <c r="O1" i="22"/>
  <c r="O1" i="21"/>
  <c r="O1" i="20"/>
  <c r="O1" i="19"/>
  <c r="O1" i="18"/>
  <c r="O1" i="17"/>
  <c r="O1" i="16"/>
  <c r="O1" i="15"/>
  <c r="O1" i="14"/>
  <c r="O1" i="1"/>
  <c r="B21" i="1" l="1"/>
  <c r="K21" i="1" s="1"/>
  <c r="B22" i="1" l="1"/>
  <c r="K22" i="1" s="1"/>
  <c r="B41" i="13"/>
  <c r="B23" i="1" l="1"/>
  <c r="K23" i="1" s="1"/>
  <c r="J41" i="13"/>
  <c r="D7" i="1"/>
  <c r="B24" i="1" l="1"/>
  <c r="K24" i="1" s="1"/>
  <c r="F41" i="13"/>
  <c r="C41" i="13"/>
  <c r="D41" i="13"/>
  <c r="E41" i="13"/>
  <c r="G41" i="13"/>
  <c r="H41" i="13"/>
  <c r="I41" i="13"/>
  <c r="L13" i="1"/>
  <c r="D8" i="1"/>
  <c r="D6" i="1"/>
  <c r="B25" i="1" l="1"/>
  <c r="K25" i="1" s="1"/>
  <c r="B26" i="1" l="1"/>
  <c r="K26" i="1" s="1"/>
  <c r="L15" i="1"/>
  <c r="L16" i="1" s="1"/>
  <c r="L17" i="1" s="1"/>
  <c r="L18" i="1" s="1"/>
  <c r="L19" i="1" s="1"/>
  <c r="L20" i="1" s="1"/>
  <c r="B27" i="1" l="1"/>
  <c r="K27" i="1" s="1"/>
  <c r="L21" i="1"/>
  <c r="B28" i="1" l="1"/>
  <c r="K28" i="1" s="1"/>
  <c r="L22" i="1"/>
  <c r="B29" i="1" l="1"/>
  <c r="K29" i="1" s="1"/>
  <c r="L23" i="1"/>
  <c r="B30" i="1" l="1"/>
  <c r="K30" i="1" s="1"/>
  <c r="L24" i="1"/>
  <c r="B31" i="1" l="1"/>
  <c r="K31" i="1" s="1"/>
  <c r="L25" i="1"/>
  <c r="B32" i="1" l="1"/>
  <c r="K32" i="1" s="1"/>
  <c r="L26" i="1"/>
  <c r="B33" i="1" l="1"/>
  <c r="K33" i="1" s="1"/>
  <c r="L27" i="1"/>
  <c r="L28" i="1" s="1"/>
  <c r="B34" i="1" l="1"/>
  <c r="K34" i="1" s="1"/>
  <c r="L29" i="1"/>
  <c r="B35" i="1" l="1"/>
  <c r="K35" i="1" s="1"/>
  <c r="L30" i="1"/>
  <c r="B36" i="1" l="1"/>
  <c r="K36" i="1" s="1"/>
  <c r="L31" i="1"/>
  <c r="B37" i="1" l="1"/>
  <c r="K37" i="1" s="1"/>
  <c r="L32" i="1"/>
  <c r="B38" i="1" l="1"/>
  <c r="K38" i="1" s="1"/>
  <c r="L33" i="1"/>
  <c r="B39" i="1" l="1"/>
  <c r="K39" i="1" s="1"/>
  <c r="L34" i="1"/>
  <c r="B40" i="1" l="1"/>
  <c r="K40" i="1" s="1"/>
  <c r="L35" i="1"/>
  <c r="B41" i="1" l="1"/>
  <c r="K41" i="1" s="1"/>
  <c r="L36" i="1"/>
  <c r="B42" i="1" l="1"/>
  <c r="K42" i="1" s="1"/>
  <c r="L37" i="1"/>
  <c r="B43" i="1" l="1"/>
  <c r="K43" i="1" s="1"/>
  <c r="L38" i="1"/>
  <c r="B44" i="1" l="1"/>
  <c r="K44" i="1" s="1"/>
  <c r="L39" i="1"/>
  <c r="B45" i="1" l="1"/>
  <c r="K45" i="1" s="1"/>
  <c r="L40" i="1"/>
  <c r="B15" i="14" l="1"/>
  <c r="K15" i="14" s="1"/>
  <c r="L41" i="1"/>
  <c r="B16" i="14" l="1"/>
  <c r="K16" i="14" s="1"/>
  <c r="L42" i="1"/>
  <c r="B17" i="14" l="1"/>
  <c r="K17" i="14" s="1"/>
  <c r="L43" i="1"/>
  <c r="B18" i="14" l="1"/>
  <c r="K18" i="14" s="1"/>
  <c r="L44" i="1"/>
  <c r="B19" i="14" l="1"/>
  <c r="K19" i="14" s="1"/>
  <c r="L45" i="1"/>
  <c r="L48" i="1" s="1"/>
  <c r="B20" i="14" l="1"/>
  <c r="K20" i="14" s="1"/>
  <c r="K17" i="13"/>
  <c r="L13" i="14"/>
  <c r="B21" i="14" l="1"/>
  <c r="K21" i="14" s="1"/>
  <c r="L15" i="14"/>
  <c r="B22" i="14" l="1"/>
  <c r="K22" i="14" s="1"/>
  <c r="L16" i="14"/>
  <c r="B23" i="14" l="1"/>
  <c r="K23" i="14" s="1"/>
  <c r="L17" i="14"/>
  <c r="B24" i="14" l="1"/>
  <c r="K24" i="14" s="1"/>
  <c r="L18" i="14"/>
  <c r="B25" i="14" l="1"/>
  <c r="K25" i="14" s="1"/>
  <c r="L19" i="14"/>
  <c r="B26" i="14" l="1"/>
  <c r="K26" i="14" s="1"/>
  <c r="L20" i="14"/>
  <c r="B27" i="14" l="1"/>
  <c r="K27" i="14" s="1"/>
  <c r="L21" i="14"/>
  <c r="B28" i="14" l="1"/>
  <c r="K28" i="14" s="1"/>
  <c r="L22" i="14"/>
  <c r="B29" i="14" l="1"/>
  <c r="K29" i="14" s="1"/>
  <c r="L23" i="14"/>
  <c r="L24" i="14" s="1"/>
  <c r="B30" i="14" l="1"/>
  <c r="K30" i="14" s="1"/>
  <c r="L25" i="14"/>
  <c r="B31" i="14" l="1"/>
  <c r="K31" i="14" s="1"/>
  <c r="L26" i="14"/>
  <c r="B32" i="14" l="1"/>
  <c r="K32" i="14" s="1"/>
  <c r="L27" i="14"/>
  <c r="B33" i="14" l="1"/>
  <c r="K33" i="14" s="1"/>
  <c r="L28" i="14"/>
  <c r="B34" i="14" l="1"/>
  <c r="K34" i="14" s="1"/>
  <c r="L29" i="14"/>
  <c r="B35" i="14" l="1"/>
  <c r="K35" i="14" s="1"/>
  <c r="L30" i="14"/>
  <c r="B36" i="14" l="1"/>
  <c r="K36" i="14" s="1"/>
  <c r="L31" i="14"/>
  <c r="B37" i="14" l="1"/>
  <c r="K37" i="14" s="1"/>
  <c r="L32" i="14"/>
  <c r="B38" i="14" l="1"/>
  <c r="K38" i="14" s="1"/>
  <c r="L33" i="14"/>
  <c r="B39" i="14" l="1"/>
  <c r="K39" i="14" s="1"/>
  <c r="L34" i="14"/>
  <c r="B40" i="14" l="1"/>
  <c r="K40" i="14" s="1"/>
  <c r="L35" i="14"/>
  <c r="B41" i="14" l="1"/>
  <c r="K41" i="14" s="1"/>
  <c r="L36" i="14"/>
  <c r="B42" i="14" l="1"/>
  <c r="K42" i="14" s="1"/>
  <c r="L37" i="14"/>
  <c r="B15" i="15" l="1"/>
  <c r="K15" i="15" s="1"/>
  <c r="L38" i="14"/>
  <c r="B16" i="15" l="1"/>
  <c r="K16" i="15" s="1"/>
  <c r="L39" i="14"/>
  <c r="B17" i="15" l="1"/>
  <c r="K17" i="15" s="1"/>
  <c r="L40" i="14"/>
  <c r="B18" i="15" l="1"/>
  <c r="K18" i="15" s="1"/>
  <c r="L41" i="14"/>
  <c r="B19" i="15" l="1"/>
  <c r="K19" i="15" s="1"/>
  <c r="L42" i="14"/>
  <c r="B20" i="15" l="1"/>
  <c r="K20" i="15" s="1"/>
  <c r="L43" i="14"/>
  <c r="L46" i="14" s="1"/>
  <c r="B21" i="15" l="1"/>
  <c r="K21" i="15" s="1"/>
  <c r="K19" i="13"/>
  <c r="L13" i="15"/>
  <c r="L15" i="15" s="1"/>
  <c r="B22" i="15" l="1"/>
  <c r="K22" i="15" s="1"/>
  <c r="L16" i="15"/>
  <c r="B23" i="15" l="1"/>
  <c r="K23" i="15" s="1"/>
  <c r="L17" i="15"/>
  <c r="B24" i="15" l="1"/>
  <c r="K24" i="15" s="1"/>
  <c r="L18" i="15"/>
  <c r="B25" i="15" l="1"/>
  <c r="K25" i="15" s="1"/>
  <c r="L19" i="15"/>
  <c r="B26" i="15" l="1"/>
  <c r="K26" i="15" s="1"/>
  <c r="L20" i="15"/>
  <c r="B27" i="15" l="1"/>
  <c r="K27" i="15" s="1"/>
  <c r="L21" i="15"/>
  <c r="B28" i="15" l="1"/>
  <c r="K28" i="15" s="1"/>
  <c r="L22" i="15"/>
  <c r="B29" i="15" l="1"/>
  <c r="K29" i="15" s="1"/>
  <c r="L23" i="15"/>
  <c r="B30" i="15" l="1"/>
  <c r="K30" i="15" s="1"/>
  <c r="L24" i="15"/>
  <c r="B31" i="15" l="1"/>
  <c r="K31" i="15" s="1"/>
  <c r="L25" i="15"/>
  <c r="B32" i="15" l="1"/>
  <c r="K32" i="15" s="1"/>
  <c r="L26" i="15"/>
  <c r="B33" i="15" l="1"/>
  <c r="K33" i="15" s="1"/>
  <c r="L27" i="15"/>
  <c r="B34" i="15" l="1"/>
  <c r="K34" i="15" s="1"/>
  <c r="L28" i="15"/>
  <c r="B35" i="15" l="1"/>
  <c r="K35" i="15" s="1"/>
  <c r="L29" i="15"/>
  <c r="B36" i="15" l="1"/>
  <c r="K36" i="15" s="1"/>
  <c r="L30" i="15"/>
  <c r="B37" i="15" l="1"/>
  <c r="K37" i="15" s="1"/>
  <c r="L31" i="15"/>
  <c r="B38" i="15" l="1"/>
  <c r="K38" i="15" s="1"/>
  <c r="L32" i="15"/>
  <c r="B39" i="15" l="1"/>
  <c r="K39" i="15" s="1"/>
  <c r="L33" i="15"/>
  <c r="B40" i="15" l="1"/>
  <c r="K40" i="15" s="1"/>
  <c r="L34" i="15"/>
  <c r="B41" i="15" l="1"/>
  <c r="K41" i="15" s="1"/>
  <c r="L35" i="15"/>
  <c r="B42" i="15" l="1"/>
  <c r="K42" i="15" s="1"/>
  <c r="L36" i="15"/>
  <c r="B43" i="15" l="1"/>
  <c r="K43" i="15" s="1"/>
  <c r="L37" i="15"/>
  <c r="B44" i="15" l="1"/>
  <c r="K44" i="15" s="1"/>
  <c r="L38" i="15"/>
  <c r="B45" i="15" l="1"/>
  <c r="K45" i="15" s="1"/>
  <c r="L39" i="15"/>
  <c r="B15" i="16" l="1"/>
  <c r="K15" i="16" s="1"/>
  <c r="L40" i="15"/>
  <c r="B16" i="16" l="1"/>
  <c r="K16" i="16" s="1"/>
  <c r="L41" i="15"/>
  <c r="B17" i="16" l="1"/>
  <c r="K17" i="16" s="1"/>
  <c r="L42" i="15"/>
  <c r="B18" i="16" l="1"/>
  <c r="K18" i="16" s="1"/>
  <c r="L43" i="15"/>
  <c r="B19" i="16" l="1"/>
  <c r="K19" i="16" s="1"/>
  <c r="L44" i="15"/>
  <c r="B20" i="16" l="1"/>
  <c r="K20" i="16" s="1"/>
  <c r="L45" i="15"/>
  <c r="L48" i="15" s="1"/>
  <c r="B21" i="16" l="1"/>
  <c r="K21" i="16" s="1"/>
  <c r="K21" i="13"/>
  <c r="L13" i="16"/>
  <c r="B22" i="16" l="1"/>
  <c r="K22" i="16" s="1"/>
  <c r="L15" i="16"/>
  <c r="L16" i="16" s="1"/>
  <c r="B23" i="16" l="1"/>
  <c r="K23" i="16" s="1"/>
  <c r="L17" i="16"/>
  <c r="B24" i="16" l="1"/>
  <c r="K24" i="16" s="1"/>
  <c r="L18" i="16"/>
  <c r="B25" i="16" l="1"/>
  <c r="K25" i="16" s="1"/>
  <c r="L19" i="16"/>
  <c r="B26" i="16" l="1"/>
  <c r="K26" i="16" s="1"/>
  <c r="L20" i="16"/>
  <c r="B27" i="16" l="1"/>
  <c r="K27" i="16" s="1"/>
  <c r="L21" i="16"/>
  <c r="B28" i="16" l="1"/>
  <c r="K28" i="16" s="1"/>
  <c r="L22" i="16"/>
  <c r="B29" i="16" l="1"/>
  <c r="K29" i="16" s="1"/>
  <c r="L23" i="16"/>
  <c r="B30" i="16" l="1"/>
  <c r="K30" i="16" s="1"/>
  <c r="L24" i="16"/>
  <c r="B31" i="16" l="1"/>
  <c r="K31" i="16" s="1"/>
  <c r="L25" i="16"/>
  <c r="B32" i="16" l="1"/>
  <c r="K32" i="16" s="1"/>
  <c r="L26" i="16"/>
  <c r="B33" i="16" l="1"/>
  <c r="K33" i="16" s="1"/>
  <c r="L27" i="16"/>
  <c r="B34" i="16" l="1"/>
  <c r="K34" i="16" s="1"/>
  <c r="L28" i="16"/>
  <c r="B35" i="16" l="1"/>
  <c r="K35" i="16" s="1"/>
  <c r="L29" i="16"/>
  <c r="B36" i="16" l="1"/>
  <c r="K36" i="16" s="1"/>
  <c r="L30" i="16"/>
  <c r="B37" i="16" l="1"/>
  <c r="K37" i="16" s="1"/>
  <c r="L31" i="16"/>
  <c r="B38" i="16" l="1"/>
  <c r="K38" i="16" s="1"/>
  <c r="L32" i="16"/>
  <c r="B39" i="16" l="1"/>
  <c r="K39" i="16" s="1"/>
  <c r="L33" i="16"/>
  <c r="B40" i="16" l="1"/>
  <c r="K40" i="16" s="1"/>
  <c r="L34" i="16"/>
  <c r="B41" i="16" l="1"/>
  <c r="K41" i="16" s="1"/>
  <c r="L35" i="16"/>
  <c r="B42" i="16" l="1"/>
  <c r="K42" i="16" s="1"/>
  <c r="L36" i="16"/>
  <c r="B43" i="16" l="1"/>
  <c r="K43" i="16" s="1"/>
  <c r="L37" i="16"/>
  <c r="B44" i="16" l="1"/>
  <c r="K44" i="16" s="1"/>
  <c r="L38" i="16"/>
  <c r="B15" i="17" l="1"/>
  <c r="K15" i="17" s="1"/>
  <c r="L39" i="16"/>
  <c r="B16" i="17" l="1"/>
  <c r="K16" i="17" s="1"/>
  <c r="L40" i="16"/>
  <c r="B17" i="17" l="1"/>
  <c r="K17" i="17" s="1"/>
  <c r="L41" i="16"/>
  <c r="B18" i="17" l="1"/>
  <c r="K18" i="17" s="1"/>
  <c r="L42" i="16"/>
  <c r="B19" i="17" l="1"/>
  <c r="K19" i="17" s="1"/>
  <c r="L43" i="16"/>
  <c r="B20" i="17" l="1"/>
  <c r="K20" i="17" s="1"/>
  <c r="L44" i="16"/>
  <c r="L47" i="16" s="1"/>
  <c r="L13" i="17" s="1"/>
  <c r="B21" i="17" l="1"/>
  <c r="K21" i="17" s="1"/>
  <c r="K23" i="13"/>
  <c r="L15" i="17"/>
  <c r="B22" i="17" l="1"/>
  <c r="K22" i="17" s="1"/>
  <c r="L16" i="17"/>
  <c r="B23" i="17" l="1"/>
  <c r="K23" i="17" s="1"/>
  <c r="L17" i="17"/>
  <c r="B24" i="17" l="1"/>
  <c r="K24" i="17" s="1"/>
  <c r="L18" i="17"/>
  <c r="B25" i="17" l="1"/>
  <c r="K25" i="17" s="1"/>
  <c r="L19" i="17"/>
  <c r="B26" i="17" l="1"/>
  <c r="K26" i="17" s="1"/>
  <c r="L20" i="17"/>
  <c r="B27" i="17" l="1"/>
  <c r="K27" i="17" s="1"/>
  <c r="L21" i="17"/>
  <c r="B28" i="17" l="1"/>
  <c r="K28" i="17" s="1"/>
  <c r="L22" i="17"/>
  <c r="B29" i="17" l="1"/>
  <c r="K29" i="17" s="1"/>
  <c r="L23" i="17"/>
  <c r="B30" i="17" l="1"/>
  <c r="K30" i="17" s="1"/>
  <c r="L24" i="17"/>
  <c r="B31" i="17" l="1"/>
  <c r="K31" i="17" s="1"/>
  <c r="L25" i="17"/>
  <c r="B32" i="17" l="1"/>
  <c r="K32" i="17" s="1"/>
  <c r="L26" i="17"/>
  <c r="B33" i="17" l="1"/>
  <c r="K33" i="17" s="1"/>
  <c r="L27" i="17"/>
  <c r="B34" i="17" l="1"/>
  <c r="K34" i="17" s="1"/>
  <c r="L28" i="17"/>
  <c r="B35" i="17" l="1"/>
  <c r="K35" i="17" s="1"/>
  <c r="L29" i="17"/>
  <c r="B36" i="17" l="1"/>
  <c r="K36" i="17" s="1"/>
  <c r="L30" i="17"/>
  <c r="B37" i="17" l="1"/>
  <c r="K37" i="17" s="1"/>
  <c r="L31" i="17"/>
  <c r="B38" i="17" l="1"/>
  <c r="K38" i="17" s="1"/>
  <c r="L32" i="17"/>
  <c r="B39" i="17" l="1"/>
  <c r="K39" i="17" s="1"/>
  <c r="L33" i="17"/>
  <c r="B40" i="17" l="1"/>
  <c r="K40" i="17" s="1"/>
  <c r="L34" i="17"/>
  <c r="B41" i="17" l="1"/>
  <c r="K41" i="17" s="1"/>
  <c r="L35" i="17"/>
  <c r="B42" i="17" l="1"/>
  <c r="K42" i="17" s="1"/>
  <c r="L36" i="17"/>
  <c r="B43" i="17" l="1"/>
  <c r="K43" i="17" s="1"/>
  <c r="L37" i="17"/>
  <c r="B44" i="17" l="1"/>
  <c r="K44" i="17" s="1"/>
  <c r="L38" i="17"/>
  <c r="B45" i="17" l="1"/>
  <c r="K45" i="17" s="1"/>
  <c r="L39" i="17"/>
  <c r="B15" i="18" l="1"/>
  <c r="K15" i="18" s="1"/>
  <c r="L40" i="17"/>
  <c r="B16" i="18" l="1"/>
  <c r="K16" i="18" s="1"/>
  <c r="L41" i="17"/>
  <c r="B17" i="18" l="1"/>
  <c r="K17" i="18" s="1"/>
  <c r="L42" i="17"/>
  <c r="B18" i="18" l="1"/>
  <c r="K18" i="18" s="1"/>
  <c r="L43" i="17"/>
  <c r="B19" i="18" l="1"/>
  <c r="K19" i="18" s="1"/>
  <c r="L44" i="17"/>
  <c r="B20" i="18" l="1"/>
  <c r="K20" i="18" s="1"/>
  <c r="L45" i="17"/>
  <c r="L48" i="17" s="1"/>
  <c r="B21" i="18" l="1"/>
  <c r="K21" i="18" s="1"/>
  <c r="L13" i="18"/>
  <c r="K25" i="13"/>
  <c r="B22" i="18" l="1"/>
  <c r="K22" i="18" s="1"/>
  <c r="L15" i="18"/>
  <c r="L16" i="18" s="1"/>
  <c r="B23" i="18" l="1"/>
  <c r="K23" i="18" s="1"/>
  <c r="L17" i="18"/>
  <c r="B24" i="18" l="1"/>
  <c r="K24" i="18" s="1"/>
  <c r="L18" i="18"/>
  <c r="B25" i="18" l="1"/>
  <c r="K25" i="18" s="1"/>
  <c r="L19" i="18"/>
  <c r="B26" i="18" l="1"/>
  <c r="K26" i="18" s="1"/>
  <c r="L20" i="18"/>
  <c r="B27" i="18" l="1"/>
  <c r="K27" i="18" s="1"/>
  <c r="L21" i="18"/>
  <c r="B28" i="18" l="1"/>
  <c r="K28" i="18" s="1"/>
  <c r="L22" i="18"/>
  <c r="B29" i="18" l="1"/>
  <c r="K29" i="18" s="1"/>
  <c r="L23" i="18"/>
  <c r="B30" i="18" l="1"/>
  <c r="K30" i="18" s="1"/>
  <c r="L24" i="18"/>
  <c r="B31" i="18" l="1"/>
  <c r="K31" i="18" s="1"/>
  <c r="L25" i="18"/>
  <c r="B32" i="18" l="1"/>
  <c r="K32" i="18" s="1"/>
  <c r="L26" i="18"/>
  <c r="B33" i="18" l="1"/>
  <c r="K33" i="18" s="1"/>
  <c r="L27" i="18"/>
  <c r="B34" i="18" l="1"/>
  <c r="K34" i="18" s="1"/>
  <c r="L28" i="18"/>
  <c r="B35" i="18" l="1"/>
  <c r="K35" i="18" s="1"/>
  <c r="L29" i="18"/>
  <c r="B36" i="18" l="1"/>
  <c r="K36" i="18" s="1"/>
  <c r="L30" i="18"/>
  <c r="B37" i="18" l="1"/>
  <c r="K37" i="18" s="1"/>
  <c r="L31" i="18"/>
  <c r="B38" i="18" l="1"/>
  <c r="K38" i="18" s="1"/>
  <c r="L32" i="18"/>
  <c r="B39" i="18" l="1"/>
  <c r="K39" i="18" s="1"/>
  <c r="L33" i="18"/>
  <c r="B40" i="18" l="1"/>
  <c r="K40" i="18" s="1"/>
  <c r="L34" i="18"/>
  <c r="B41" i="18" l="1"/>
  <c r="K41" i="18" s="1"/>
  <c r="L35" i="18"/>
  <c r="B42" i="18" l="1"/>
  <c r="K42" i="18" s="1"/>
  <c r="L36" i="18"/>
  <c r="B43" i="18" l="1"/>
  <c r="K43" i="18" s="1"/>
  <c r="L37" i="18"/>
  <c r="B44" i="18" l="1"/>
  <c r="K44" i="18" s="1"/>
  <c r="L38" i="18"/>
  <c r="B15" i="19" l="1"/>
  <c r="K15" i="19" s="1"/>
  <c r="L39" i="18"/>
  <c r="B16" i="19" l="1"/>
  <c r="K16" i="19" s="1"/>
  <c r="L40" i="18"/>
  <c r="B17" i="19" l="1"/>
  <c r="K17" i="19" s="1"/>
  <c r="L41" i="18"/>
  <c r="B18" i="19" l="1"/>
  <c r="K18" i="19" s="1"/>
  <c r="L42" i="18"/>
  <c r="B19" i="19" l="1"/>
  <c r="K19" i="19" s="1"/>
  <c r="L43" i="18"/>
  <c r="B20" i="19" l="1"/>
  <c r="K20" i="19" s="1"/>
  <c r="L44" i="18"/>
  <c r="L47" i="18" s="1"/>
  <c r="B21" i="19" l="1"/>
  <c r="K21" i="19" s="1"/>
  <c r="L13" i="19"/>
  <c r="K27" i="13"/>
  <c r="B22" i="19" l="1"/>
  <c r="K22" i="19" s="1"/>
  <c r="L15" i="19"/>
  <c r="B23" i="19" l="1"/>
  <c r="K23" i="19" s="1"/>
  <c r="L16" i="19"/>
  <c r="B24" i="19" l="1"/>
  <c r="K24" i="19" s="1"/>
  <c r="L17" i="19"/>
  <c r="L18" i="19" s="1"/>
  <c r="B25" i="19" l="1"/>
  <c r="K25" i="19" s="1"/>
  <c r="L19" i="19"/>
  <c r="B26" i="19" l="1"/>
  <c r="K26" i="19" s="1"/>
  <c r="L20" i="19"/>
  <c r="B27" i="19" l="1"/>
  <c r="K27" i="19" s="1"/>
  <c r="L21" i="19"/>
  <c r="B28" i="19" l="1"/>
  <c r="K28" i="19" s="1"/>
  <c r="L22" i="19"/>
  <c r="B29" i="19" l="1"/>
  <c r="K29" i="19" s="1"/>
  <c r="L23" i="19"/>
  <c r="B30" i="19" l="1"/>
  <c r="K30" i="19" s="1"/>
  <c r="L24" i="19"/>
  <c r="B31" i="19" l="1"/>
  <c r="K31" i="19" s="1"/>
  <c r="L25" i="19"/>
  <c r="B32" i="19" l="1"/>
  <c r="K32" i="19" s="1"/>
  <c r="L26" i="19"/>
  <c r="B33" i="19" l="1"/>
  <c r="K33" i="19" s="1"/>
  <c r="L27" i="19"/>
  <c r="B34" i="19" l="1"/>
  <c r="K34" i="19" s="1"/>
  <c r="L28" i="19"/>
  <c r="B35" i="19" l="1"/>
  <c r="K35" i="19" s="1"/>
  <c r="L29" i="19"/>
  <c r="B36" i="19" l="1"/>
  <c r="K36" i="19" s="1"/>
  <c r="L30" i="19"/>
  <c r="B37" i="19" l="1"/>
  <c r="K37" i="19" s="1"/>
  <c r="L31" i="19"/>
  <c r="B38" i="19" l="1"/>
  <c r="K38" i="19" s="1"/>
  <c r="L32" i="19"/>
  <c r="B39" i="19" l="1"/>
  <c r="K39" i="19" s="1"/>
  <c r="L33" i="19"/>
  <c r="B40" i="19" l="1"/>
  <c r="K40" i="19" s="1"/>
  <c r="L34" i="19"/>
  <c r="B41" i="19" l="1"/>
  <c r="K41" i="19" s="1"/>
  <c r="L35" i="19"/>
  <c r="B42" i="19" l="1"/>
  <c r="K42" i="19" s="1"/>
  <c r="L36" i="19"/>
  <c r="B43" i="19" l="1"/>
  <c r="K43" i="19" s="1"/>
  <c r="L37" i="19"/>
  <c r="B44" i="19" l="1"/>
  <c r="K44" i="19" s="1"/>
  <c r="L38" i="19"/>
  <c r="B45" i="19" l="1"/>
  <c r="K45" i="19" s="1"/>
  <c r="L39" i="19"/>
  <c r="B15" i="20" l="1"/>
  <c r="K15" i="20" s="1"/>
  <c r="L40" i="19"/>
  <c r="B16" i="20" l="1"/>
  <c r="K16" i="20" s="1"/>
  <c r="L41" i="19"/>
  <c r="B17" i="20" l="1"/>
  <c r="K17" i="20" s="1"/>
  <c r="L42" i="19"/>
  <c r="B18" i="20" l="1"/>
  <c r="K18" i="20" s="1"/>
  <c r="L43" i="19"/>
  <c r="B19" i="20" l="1"/>
  <c r="K19" i="20" s="1"/>
  <c r="L44" i="19"/>
  <c r="B20" i="20" l="1"/>
  <c r="K20" i="20" s="1"/>
  <c r="L45" i="19"/>
  <c r="L48" i="19" s="1"/>
  <c r="B21" i="20" l="1"/>
  <c r="K21" i="20" s="1"/>
  <c r="L13" i="20"/>
  <c r="K29" i="13"/>
  <c r="B22" i="20" l="1"/>
  <c r="K22" i="20" s="1"/>
  <c r="L15" i="20"/>
  <c r="L16" i="20" s="1"/>
  <c r="B23" i="20" l="1"/>
  <c r="K23" i="20" s="1"/>
  <c r="L17" i="20"/>
  <c r="B24" i="20" l="1"/>
  <c r="K24" i="20" s="1"/>
  <c r="L18" i="20"/>
  <c r="B25" i="20" l="1"/>
  <c r="K25" i="20" s="1"/>
  <c r="L19" i="20"/>
  <c r="B26" i="20" l="1"/>
  <c r="K26" i="20" s="1"/>
  <c r="L20" i="20"/>
  <c r="B27" i="20" l="1"/>
  <c r="K27" i="20" s="1"/>
  <c r="L21" i="20"/>
  <c r="B28" i="20" l="1"/>
  <c r="K28" i="20" s="1"/>
  <c r="L22" i="20"/>
  <c r="B29" i="20" l="1"/>
  <c r="K29" i="20" s="1"/>
  <c r="L23" i="20"/>
  <c r="B30" i="20" l="1"/>
  <c r="K30" i="20" s="1"/>
  <c r="L24" i="20"/>
  <c r="B31" i="20" l="1"/>
  <c r="K31" i="20" s="1"/>
  <c r="L25" i="20"/>
  <c r="B32" i="20" l="1"/>
  <c r="K32" i="20" s="1"/>
  <c r="L26" i="20"/>
  <c r="B33" i="20" l="1"/>
  <c r="K33" i="20" s="1"/>
  <c r="L27" i="20"/>
  <c r="B34" i="20" l="1"/>
  <c r="K34" i="20" s="1"/>
  <c r="L28" i="20"/>
  <c r="B35" i="20" l="1"/>
  <c r="K35" i="20" s="1"/>
  <c r="L29" i="20"/>
  <c r="B36" i="20" l="1"/>
  <c r="K36" i="20" s="1"/>
  <c r="L30" i="20"/>
  <c r="B37" i="20" l="1"/>
  <c r="K37" i="20" s="1"/>
  <c r="L31" i="20"/>
  <c r="B38" i="20" l="1"/>
  <c r="K38" i="20" s="1"/>
  <c r="L32" i="20"/>
  <c r="B39" i="20" l="1"/>
  <c r="K39" i="20" s="1"/>
  <c r="L33" i="20"/>
  <c r="B40" i="20" l="1"/>
  <c r="K40" i="20" s="1"/>
  <c r="L34" i="20"/>
  <c r="B41" i="20" l="1"/>
  <c r="K41" i="20" s="1"/>
  <c r="L35" i="20"/>
  <c r="B42" i="20" l="1"/>
  <c r="K42" i="20" s="1"/>
  <c r="L36" i="20"/>
  <c r="B43" i="20" l="1"/>
  <c r="K43" i="20" s="1"/>
  <c r="L37" i="20"/>
  <c r="B44" i="20" l="1"/>
  <c r="K44" i="20" s="1"/>
  <c r="L38" i="20"/>
  <c r="B45" i="20" l="1"/>
  <c r="K45" i="20" s="1"/>
  <c r="L39" i="20"/>
  <c r="B15" i="21" l="1"/>
  <c r="K15" i="21" s="1"/>
  <c r="L40" i="20"/>
  <c r="B16" i="21" l="1"/>
  <c r="K16" i="21" s="1"/>
  <c r="L41" i="20"/>
  <c r="B17" i="21" l="1"/>
  <c r="K17" i="21" s="1"/>
  <c r="L42" i="20"/>
  <c r="B18" i="21" l="1"/>
  <c r="K18" i="21" s="1"/>
  <c r="L43" i="20"/>
  <c r="B19" i="21" l="1"/>
  <c r="K19" i="21" s="1"/>
  <c r="L44" i="20"/>
  <c r="B20" i="21" l="1"/>
  <c r="K20" i="21" s="1"/>
  <c r="L45" i="20"/>
  <c r="L48" i="20" s="1"/>
  <c r="B21" i="21" l="1"/>
  <c r="K21" i="21" s="1"/>
  <c r="L13" i="21"/>
  <c r="K31" i="13"/>
  <c r="B22" i="21" l="1"/>
  <c r="K22" i="21" s="1"/>
  <c r="L15" i="21"/>
  <c r="L16" i="21" s="1"/>
  <c r="B23" i="21" l="1"/>
  <c r="K23" i="21" s="1"/>
  <c r="L17" i="21"/>
  <c r="B24" i="21" l="1"/>
  <c r="K24" i="21" s="1"/>
  <c r="L18" i="21"/>
  <c r="B25" i="21" l="1"/>
  <c r="K25" i="21" s="1"/>
  <c r="L19" i="21"/>
  <c r="B26" i="21" l="1"/>
  <c r="K26" i="21" s="1"/>
  <c r="L20" i="21"/>
  <c r="B27" i="21" l="1"/>
  <c r="K27" i="21" s="1"/>
  <c r="L21" i="21"/>
  <c r="B28" i="21" l="1"/>
  <c r="K28" i="21" s="1"/>
  <c r="L22" i="21"/>
  <c r="B29" i="21" l="1"/>
  <c r="K29" i="21" s="1"/>
  <c r="L23" i="21"/>
  <c r="B30" i="21" l="1"/>
  <c r="K30" i="21" s="1"/>
  <c r="L24" i="21"/>
  <c r="B31" i="21" l="1"/>
  <c r="K31" i="21" s="1"/>
  <c r="L25" i="21"/>
  <c r="B32" i="21" l="1"/>
  <c r="K32" i="21" s="1"/>
  <c r="L26" i="21"/>
  <c r="B33" i="21" l="1"/>
  <c r="K33" i="21" s="1"/>
  <c r="L27" i="21"/>
  <c r="B34" i="21" l="1"/>
  <c r="K34" i="21" s="1"/>
  <c r="L28" i="21"/>
  <c r="B35" i="21" l="1"/>
  <c r="K35" i="21" s="1"/>
  <c r="L29" i="21"/>
  <c r="B36" i="21" l="1"/>
  <c r="K36" i="21" s="1"/>
  <c r="L30" i="21"/>
  <c r="B37" i="21" l="1"/>
  <c r="K37" i="21" s="1"/>
  <c r="L31" i="21"/>
  <c r="B38" i="21" l="1"/>
  <c r="K38" i="21" s="1"/>
  <c r="L32" i="21"/>
  <c r="B39" i="21" l="1"/>
  <c r="K39" i="21" s="1"/>
  <c r="L33" i="21"/>
  <c r="B40" i="21" l="1"/>
  <c r="K40" i="21" s="1"/>
  <c r="L34" i="21"/>
  <c r="B41" i="21" l="1"/>
  <c r="K41" i="21" s="1"/>
  <c r="L35" i="21"/>
  <c r="B42" i="21" l="1"/>
  <c r="K42" i="21" s="1"/>
  <c r="L36" i="21"/>
  <c r="B43" i="21" l="1"/>
  <c r="K43" i="21" s="1"/>
  <c r="L37" i="21"/>
  <c r="B44" i="21" l="1"/>
  <c r="K44" i="21" s="1"/>
  <c r="L38" i="21"/>
  <c r="B15" i="22" l="1"/>
  <c r="K15" i="22" s="1"/>
  <c r="L39" i="21"/>
  <c r="B16" i="22" l="1"/>
  <c r="K16" i="22" s="1"/>
  <c r="L40" i="21"/>
  <c r="B17" i="22" l="1"/>
  <c r="K17" i="22" s="1"/>
  <c r="L41" i="21"/>
  <c r="B18" i="22" l="1"/>
  <c r="K18" i="22" s="1"/>
  <c r="L42" i="21"/>
  <c r="B19" i="22" l="1"/>
  <c r="K19" i="22" s="1"/>
  <c r="L43" i="21"/>
  <c r="B20" i="22" l="1"/>
  <c r="K20" i="22" s="1"/>
  <c r="L44" i="21"/>
  <c r="L47" i="21" s="1"/>
  <c r="B21" i="22" l="1"/>
  <c r="K21" i="22" s="1"/>
  <c r="K33" i="13"/>
  <c r="L13" i="22"/>
  <c r="B22" i="22" l="1"/>
  <c r="K22" i="22" s="1"/>
  <c r="L15" i="22"/>
  <c r="B23" i="22" l="1"/>
  <c r="K23" i="22" s="1"/>
  <c r="L16" i="22"/>
  <c r="L17" i="22" s="1"/>
  <c r="B24" i="22" l="1"/>
  <c r="K24" i="22" s="1"/>
  <c r="L18" i="22"/>
  <c r="B25" i="22" l="1"/>
  <c r="K25" i="22" s="1"/>
  <c r="L19" i="22"/>
  <c r="B26" i="22" l="1"/>
  <c r="K26" i="22" s="1"/>
  <c r="L20" i="22"/>
  <c r="B27" i="22" l="1"/>
  <c r="K27" i="22" s="1"/>
  <c r="L21" i="22"/>
  <c r="B28" i="22" l="1"/>
  <c r="K28" i="22" s="1"/>
  <c r="L22" i="22"/>
  <c r="B29" i="22" l="1"/>
  <c r="K29" i="22" s="1"/>
  <c r="L23" i="22"/>
  <c r="B30" i="22" l="1"/>
  <c r="K30" i="22" s="1"/>
  <c r="L24" i="22"/>
  <c r="B31" i="22" l="1"/>
  <c r="K31" i="22" s="1"/>
  <c r="L25" i="22"/>
  <c r="B32" i="22" l="1"/>
  <c r="K32" i="22" s="1"/>
  <c r="L26" i="22"/>
  <c r="B33" i="22" l="1"/>
  <c r="K33" i="22" s="1"/>
  <c r="L27" i="22"/>
  <c r="B34" i="22" l="1"/>
  <c r="K34" i="22" s="1"/>
  <c r="L28" i="22"/>
  <c r="B35" i="22" l="1"/>
  <c r="K35" i="22" s="1"/>
  <c r="L29" i="22"/>
  <c r="B36" i="22" l="1"/>
  <c r="K36" i="22" s="1"/>
  <c r="L30" i="22"/>
  <c r="B37" i="22" l="1"/>
  <c r="K37" i="22" s="1"/>
  <c r="L31" i="22"/>
  <c r="B38" i="22" l="1"/>
  <c r="K38" i="22" s="1"/>
  <c r="L32" i="22"/>
  <c r="B39" i="22" l="1"/>
  <c r="K39" i="22" s="1"/>
  <c r="L33" i="22"/>
  <c r="B40" i="22" l="1"/>
  <c r="K40" i="22" s="1"/>
  <c r="L34" i="22"/>
  <c r="B41" i="22" l="1"/>
  <c r="K41" i="22" s="1"/>
  <c r="L35" i="22"/>
  <c r="B42" i="22" l="1"/>
  <c r="K42" i="22" s="1"/>
  <c r="L36" i="22"/>
  <c r="B43" i="22" l="1"/>
  <c r="K43" i="22" s="1"/>
  <c r="L37" i="22"/>
  <c r="B44" i="22" l="1"/>
  <c r="K44" i="22" s="1"/>
  <c r="L38" i="22"/>
  <c r="B45" i="22" l="1"/>
  <c r="K45" i="22" s="1"/>
  <c r="L39" i="22"/>
  <c r="B15" i="23" l="1"/>
  <c r="K15" i="23" s="1"/>
  <c r="L40" i="22"/>
  <c r="B16" i="23" l="1"/>
  <c r="K16" i="23" s="1"/>
  <c r="L41" i="22"/>
  <c r="B17" i="23" l="1"/>
  <c r="K17" i="23" s="1"/>
  <c r="L42" i="22"/>
  <c r="B18" i="23" l="1"/>
  <c r="K18" i="23" s="1"/>
  <c r="L43" i="22"/>
  <c r="B19" i="23" l="1"/>
  <c r="K19" i="23" s="1"/>
  <c r="L44" i="22"/>
  <c r="B20" i="23" l="1"/>
  <c r="K20" i="23" s="1"/>
  <c r="L45" i="22"/>
  <c r="L48" i="22" s="1"/>
  <c r="B21" i="23" l="1"/>
  <c r="K21" i="23" s="1"/>
  <c r="K35" i="13"/>
  <c r="L13" i="23"/>
  <c r="L15" i="23" s="1"/>
  <c r="B22" i="23" l="1"/>
  <c r="K22" i="23" s="1"/>
  <c r="L16" i="23"/>
  <c r="B23" i="23" l="1"/>
  <c r="K23" i="23" s="1"/>
  <c r="L17" i="23"/>
  <c r="B24" i="23" l="1"/>
  <c r="K24" i="23" s="1"/>
  <c r="L18" i="23"/>
  <c r="B25" i="23" l="1"/>
  <c r="K25" i="23" s="1"/>
  <c r="L19" i="23"/>
  <c r="B26" i="23" l="1"/>
  <c r="K26" i="23" s="1"/>
  <c r="L20" i="23"/>
  <c r="B27" i="23" l="1"/>
  <c r="K27" i="23" s="1"/>
  <c r="L21" i="23"/>
  <c r="B28" i="23" l="1"/>
  <c r="K28" i="23" s="1"/>
  <c r="L22" i="23"/>
  <c r="B29" i="23" l="1"/>
  <c r="K29" i="23" s="1"/>
  <c r="L23" i="23"/>
  <c r="B30" i="23" l="1"/>
  <c r="K30" i="23" s="1"/>
  <c r="L24" i="23"/>
  <c r="B31" i="23" l="1"/>
  <c r="K31" i="23" s="1"/>
  <c r="L25" i="23"/>
  <c r="B32" i="23" l="1"/>
  <c r="K32" i="23" s="1"/>
  <c r="L26" i="23"/>
  <c r="B33" i="23" l="1"/>
  <c r="K33" i="23" s="1"/>
  <c r="L27" i="23"/>
  <c r="B34" i="23" l="1"/>
  <c r="K34" i="23" s="1"/>
  <c r="L28" i="23"/>
  <c r="B35" i="23" l="1"/>
  <c r="K35" i="23" s="1"/>
  <c r="L29" i="23"/>
  <c r="B36" i="23" l="1"/>
  <c r="K36" i="23" s="1"/>
  <c r="L30" i="23"/>
  <c r="B37" i="23" l="1"/>
  <c r="K37" i="23" s="1"/>
  <c r="L31" i="23"/>
  <c r="B38" i="23" l="1"/>
  <c r="K38" i="23" s="1"/>
  <c r="L32" i="23"/>
  <c r="B39" i="23" l="1"/>
  <c r="K39" i="23" s="1"/>
  <c r="L33" i="23"/>
  <c r="B40" i="23" l="1"/>
  <c r="K40" i="23" s="1"/>
  <c r="L34" i="23"/>
  <c r="B41" i="23" l="1"/>
  <c r="K41" i="23" s="1"/>
  <c r="L35" i="23"/>
  <c r="B42" i="23" l="1"/>
  <c r="K42" i="23" s="1"/>
  <c r="L36" i="23"/>
  <c r="B43" i="23" l="1"/>
  <c r="K43" i="23" s="1"/>
  <c r="L37" i="23"/>
  <c r="B44" i="23" l="1"/>
  <c r="K44" i="23" s="1"/>
  <c r="L38" i="23"/>
  <c r="B15" i="24" l="1"/>
  <c r="K15" i="24" s="1"/>
  <c r="L39" i="23"/>
  <c r="B16" i="24" l="1"/>
  <c r="K16" i="24" s="1"/>
  <c r="L40" i="23"/>
  <c r="B17" i="24" l="1"/>
  <c r="K17" i="24" s="1"/>
  <c r="L41" i="23"/>
  <c r="B18" i="24" l="1"/>
  <c r="K18" i="24" s="1"/>
  <c r="L42" i="23"/>
  <c r="B19" i="24" l="1"/>
  <c r="K19" i="24" s="1"/>
  <c r="L43" i="23"/>
  <c r="B20" i="24" l="1"/>
  <c r="K20" i="24" s="1"/>
  <c r="L44" i="23"/>
  <c r="L47" i="23" s="1"/>
  <c r="B21" i="24" l="1"/>
  <c r="K21" i="24" s="1"/>
  <c r="L13" i="24"/>
  <c r="K37" i="13"/>
  <c r="B22" i="24" l="1"/>
  <c r="K22" i="24" s="1"/>
  <c r="L15" i="24"/>
  <c r="L16" i="24" s="1"/>
  <c r="B23" i="24" l="1"/>
  <c r="K23" i="24" s="1"/>
  <c r="L17" i="24"/>
  <c r="B24" i="24" l="1"/>
  <c r="K24" i="24" s="1"/>
  <c r="L18" i="24"/>
  <c r="B25" i="24" l="1"/>
  <c r="K25" i="24" s="1"/>
  <c r="L19" i="24"/>
  <c r="B26" i="24" l="1"/>
  <c r="K26" i="24" s="1"/>
  <c r="L20" i="24"/>
  <c r="B27" i="24" l="1"/>
  <c r="K27" i="24" s="1"/>
  <c r="L21" i="24"/>
  <c r="B28" i="24" l="1"/>
  <c r="K28" i="24" s="1"/>
  <c r="L22" i="24"/>
  <c r="B29" i="24" l="1"/>
  <c r="K29" i="24" s="1"/>
  <c r="L23" i="24"/>
  <c r="B30" i="24" l="1"/>
  <c r="K30" i="24" s="1"/>
  <c r="L24" i="24"/>
  <c r="B31" i="24" l="1"/>
  <c r="K31" i="24" s="1"/>
  <c r="L25" i="24"/>
  <c r="B32" i="24" l="1"/>
  <c r="K32" i="24" s="1"/>
  <c r="L26" i="24"/>
  <c r="B33" i="24" l="1"/>
  <c r="K33" i="24" s="1"/>
  <c r="L27" i="24"/>
  <c r="B34" i="24" l="1"/>
  <c r="K34" i="24" s="1"/>
  <c r="L28" i="24"/>
  <c r="B35" i="24" l="1"/>
  <c r="K35" i="24" s="1"/>
  <c r="L29" i="24"/>
  <c r="B36" i="24" l="1"/>
  <c r="K36" i="24" s="1"/>
  <c r="L30" i="24"/>
  <c r="B37" i="24" l="1"/>
  <c r="K37" i="24" s="1"/>
  <c r="L31" i="24"/>
  <c r="B38" i="24" l="1"/>
  <c r="K38" i="24" s="1"/>
  <c r="L32" i="24"/>
  <c r="B39" i="24" l="1"/>
  <c r="K39" i="24" s="1"/>
  <c r="L33" i="24"/>
  <c r="B40" i="24" l="1"/>
  <c r="K40" i="24" s="1"/>
  <c r="L34" i="24"/>
  <c r="B41" i="24" l="1"/>
  <c r="K41" i="24" s="1"/>
  <c r="L35" i="24"/>
  <c r="B42" i="24" l="1"/>
  <c r="K42" i="24" s="1"/>
  <c r="L36" i="24"/>
  <c r="B43" i="24" l="1"/>
  <c r="K43" i="24" s="1"/>
  <c r="L37" i="24"/>
  <c r="B44" i="24" l="1"/>
  <c r="K44" i="24" s="1"/>
  <c r="L38" i="24"/>
  <c r="B45" i="24" l="1"/>
  <c r="K45" i="24" s="1"/>
  <c r="L39" i="24"/>
  <c r="L40" i="24" l="1"/>
  <c r="L41" i="24" l="1"/>
  <c r="L42" i="24" l="1"/>
  <c r="L43" i="24" l="1"/>
  <c r="L44" i="24" l="1"/>
  <c r="L45" i="24" s="1"/>
  <c r="L48" i="24" s="1"/>
  <c r="K39" i="13" s="1"/>
  <c r="K41" i="13" s="1"/>
</calcChain>
</file>

<file path=xl/comments1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B15" authorId="0" shapeId="0">
      <text>
        <r>
          <rPr>
            <sz val="9"/>
            <color indexed="81"/>
            <rFont val="Segoe UI"/>
            <family val="2"/>
          </rPr>
          <t>Primo giorno settimanale dell'anno?</t>
        </r>
      </text>
    </comment>
    <comment ref="L48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10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11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12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2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A43" authorId="0" shapeId="0">
      <text>
        <r>
          <rPr>
            <sz val="9"/>
            <color indexed="81"/>
            <rFont val="Segoe UI"/>
            <family val="2"/>
          </rPr>
          <t>Anno bisestile?</t>
        </r>
      </text>
    </comment>
    <comment ref="L46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3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4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5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6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7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8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9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sharedStrings.xml><?xml version="1.0" encoding="utf-8"?>
<sst xmlns="http://schemas.openxmlformats.org/spreadsheetml/2006/main" count="608" uniqueCount="91">
  <si>
    <t>Documentazione sull'orario di lavoro</t>
  </si>
  <si>
    <r>
      <rPr>
        <b/>
        <sz val="14"/>
        <color theme="1"/>
        <rFont val="Calibri"/>
        <family val="2"/>
        <scheme val="minor"/>
      </rPr>
      <t>Commenti</t>
    </r>
  </si>
  <si>
    <t>Cognome</t>
  </si>
  <si>
    <t>Esempio</t>
  </si>
  <si>
    <t>Via</t>
  </si>
  <si>
    <t>Nome</t>
  </si>
  <si>
    <t>Maria</t>
  </si>
  <si>
    <t>NPA</t>
  </si>
  <si>
    <t>Data di nascita</t>
  </si>
  <si>
    <t>Luogo</t>
  </si>
  <si>
    <t>N. AVS</t>
  </si>
  <si>
    <t>Paese</t>
  </si>
  <si>
    <t>Grado di occupazione</t>
  </si>
  <si>
    <t>Giorni di vacanze/anno</t>
  </si>
  <si>
    <t>Giorno libero settimanale</t>
  </si>
  <si>
    <t>flessibile</t>
  </si>
  <si>
    <t>Saldo di compensazione dell'anno precedente</t>
  </si>
  <si>
    <t>Mese</t>
  </si>
  <si>
    <t>VA</t>
  </si>
  <si>
    <t>GF</t>
  </si>
  <si>
    <t>MA</t>
  </si>
  <si>
    <t>IN</t>
  </si>
  <si>
    <t>VP</t>
  </si>
  <si>
    <t>MT</t>
  </si>
  <si>
    <t>AB</t>
  </si>
  <si>
    <t>GL</t>
  </si>
  <si>
    <t>CC</t>
  </si>
  <si>
    <t>Saldo</t>
  </si>
  <si>
    <t>Note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</si>
  <si>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</si>
  <si>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</si>
  <si>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</si>
  <si>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</si>
  <si>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</si>
  <si>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</si>
  <si>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</si>
  <si>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</si>
  <si>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</si>
  <si>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</si>
  <si>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</si>
  <si>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</si>
  <si>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</si>
  <si>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Legenda</t>
  </si>
  <si>
    <t>VA = Vacanze</t>
  </si>
  <si>
    <t>GF = Giorno festivo</t>
  </si>
  <si>
    <t>Data e firma del collaboratore:</t>
  </si>
  <si>
    <t>MA = Malattia</t>
  </si>
  <si>
    <t>IN = Incidente</t>
  </si>
  <si>
    <t>VP = Vacanze pagate</t>
  </si>
  <si>
    <t>Vacanze</t>
  </si>
  <si>
    <t>CO = Compensazione</t>
  </si>
  <si>
    <t>Mezza giornata</t>
  </si>
  <si>
    <t>CC = Conferenza/corso</t>
  </si>
  <si>
    <t>Giornata intera</t>
  </si>
  <si>
    <t>MT = Maternità</t>
  </si>
  <si>
    <t>AB = Assenza breve</t>
  </si>
  <si>
    <t>Domenica</t>
  </si>
  <si>
    <t>GL = Giorno libero</t>
  </si>
  <si>
    <t>Documentazione tempo di lavoro</t>
  </si>
  <si>
    <t>Dati personali</t>
  </si>
  <si>
    <t>Motivo assenza</t>
  </si>
  <si>
    <t>Cognome/Nome</t>
  </si>
  <si>
    <t>Lunedì</t>
  </si>
  <si>
    <t>Giovedì</t>
  </si>
  <si>
    <t>Martedì</t>
  </si>
  <si>
    <t>Venerdì</t>
  </si>
  <si>
    <t>Orario di lavoro settimanale</t>
  </si>
  <si>
    <t>Mercoledì</t>
  </si>
  <si>
    <t>Sabato</t>
  </si>
  <si>
    <t>Data</t>
  </si>
  <si>
    <t>Inizio</t>
  </si>
  <si>
    <t>Fine</t>
  </si>
  <si>
    <t>Inizio
pausa</t>
  </si>
  <si>
    <t>Fine
pausa</t>
  </si>
  <si>
    <t>Ass. giornaliera
metà/intera</t>
  </si>
  <si>
    <t>Ore di lavoro svolte</t>
  </si>
  <si>
    <t>Differenza giornata</t>
  </si>
  <si>
    <t>Saldo del mese precedente</t>
  </si>
  <si>
    <t>Saldo alla fine del mese</t>
  </si>
  <si>
    <t xml:space="preserve">Data e firma del collaboratore: </t>
  </si>
  <si>
    <t>Giorno</t>
  </si>
  <si>
    <t>Lu</t>
  </si>
  <si>
    <t>Ma</t>
  </si>
  <si>
    <t>Me</t>
  </si>
  <si>
    <t>Gio</t>
  </si>
  <si>
    <t>Ve</t>
  </si>
  <si>
    <t>Sa</t>
  </si>
  <si>
    <t>Do</t>
  </si>
  <si>
    <t>Orario c.</t>
  </si>
  <si>
    <t>Conversione dei tempi</t>
  </si>
  <si>
    <t>orario di assenza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</si>
</sst>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+#,##0.00;[Red]\-#,##0.0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5"/>
      <name val="Calibri"/>
      <family val="2"/>
      <scheme val="minor"/>
    </font>
    <font>
      <b/>
      <sz val="11"/>
      <color indexed="81"/>
      <name val="Segoe UI"/>
      <family val="2"/>
    </font>
    <font>
      <sz val="11"/>
      <color indexed="81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0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/>
      <diagonal/>
    </border>
    <border>
      <left/>
      <right style="hair">
        <color theme="0" tint="-0.24994659260841701"/>
      </right>
      <top style="medium">
        <color theme="0" tint="-0.24994659260841701"/>
      </top>
      <bottom/>
      <diagonal/>
    </border>
    <border>
      <left/>
      <right style="hair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5" fillId="3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/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/>
    <xf numFmtId="2" fontId="8" fillId="0" borderId="0" xfId="0" applyNumberFormat="1" applyFont="1" applyBorder="1"/>
    <xf numFmtId="0" fontId="7" fillId="0" borderId="6" xfId="0" applyFont="1" applyBorder="1"/>
    <xf numFmtId="0" fontId="7" fillId="0" borderId="0" xfId="0" applyFont="1" applyBorder="1"/>
    <xf numFmtId="0" fontId="8" fillId="4" borderId="6" xfId="0" applyFont="1" applyFill="1" applyBorder="1"/>
    <xf numFmtId="0" fontId="8" fillId="8" borderId="7" xfId="0" applyFont="1" applyFill="1" applyBorder="1"/>
    <xf numFmtId="0" fontId="8" fillId="5" borderId="6" xfId="0" applyFont="1" applyFill="1" applyBorder="1"/>
    <xf numFmtId="0" fontId="8" fillId="6" borderId="7" xfId="0" applyFont="1" applyFill="1" applyBorder="1"/>
    <xf numFmtId="0" fontId="8" fillId="0" borderId="13" xfId="0" applyFont="1" applyBorder="1"/>
    <xf numFmtId="2" fontId="8" fillId="0" borderId="14" xfId="0" applyNumberFormat="1" applyFont="1" applyBorder="1"/>
    <xf numFmtId="0" fontId="8" fillId="7" borderId="13" xfId="0" applyFont="1" applyFill="1" applyBorder="1"/>
    <xf numFmtId="0" fontId="8" fillId="10" borderId="15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8" fillId="0" borderId="0" xfId="0" applyNumberFormat="1" applyFont="1" applyFill="1" applyBorder="1"/>
    <xf numFmtId="0" fontId="7" fillId="0" borderId="0" xfId="0" applyFont="1" applyFill="1" applyBorder="1"/>
    <xf numFmtId="0" fontId="7" fillId="0" borderId="6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7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7" xfId="0" applyFont="1" applyFill="1" applyBorder="1"/>
    <xf numFmtId="0" fontId="7" fillId="0" borderId="29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7" fillId="0" borderId="28" xfId="0" applyFont="1" applyFill="1" applyBorder="1" applyAlignment="1"/>
    <xf numFmtId="0" fontId="7" fillId="0" borderId="29" xfId="0" applyFont="1" applyFill="1" applyBorder="1" applyAlignment="1"/>
    <xf numFmtId="0" fontId="8" fillId="0" borderId="28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6" xfId="0" applyFont="1" applyFill="1" applyBorder="1"/>
    <xf numFmtId="0" fontId="8" fillId="0" borderId="7" xfId="0" applyFont="1" applyFill="1" applyBorder="1" applyAlignment="1">
      <alignment horizontal="left"/>
    </xf>
    <xf numFmtId="0" fontId="8" fillId="0" borderId="6" xfId="0" applyFont="1" applyFill="1" applyBorder="1" applyAlignment="1"/>
    <xf numFmtId="0" fontId="8" fillId="0" borderId="0" xfId="0" applyFont="1" applyFill="1" applyBorder="1" applyAlignment="1"/>
    <xf numFmtId="0" fontId="8" fillId="0" borderId="6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1" fontId="8" fillId="0" borderId="8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" fontId="8" fillId="0" borderId="0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1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20" fontId="9" fillId="0" borderId="0" xfId="0" applyNumberFormat="1" applyFont="1" applyFill="1" applyBorder="1" applyAlignment="1">
      <alignment horizontal="center" vertical="center"/>
    </xf>
    <xf numFmtId="20" fontId="9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8" fillId="11" borderId="31" xfId="0" applyNumberFormat="1" applyFont="1" applyFill="1" applyBorder="1" applyAlignment="1">
      <alignment horizontal="center" vertical="center"/>
    </xf>
    <xf numFmtId="20" fontId="9" fillId="9" borderId="1" xfId="0" applyNumberFormat="1" applyFont="1" applyFill="1" applyBorder="1" applyAlignment="1" applyProtection="1">
      <alignment horizontal="center" vertical="center"/>
      <protection locked="0"/>
    </xf>
    <xf numFmtId="20" fontId="9" fillId="9" borderId="8" xfId="0" applyNumberFormat="1" applyFont="1" applyFill="1" applyBorder="1" applyAlignment="1" applyProtection="1">
      <alignment horizontal="center" vertical="center"/>
      <protection locked="0"/>
    </xf>
    <xf numFmtId="20" fontId="9" fillId="9" borderId="11" xfId="0" applyNumberFormat="1" applyFont="1" applyFill="1" applyBorder="1" applyAlignment="1" applyProtection="1">
      <alignment horizontal="center" vertical="center"/>
      <protection locked="0"/>
    </xf>
    <xf numFmtId="20" fontId="9" fillId="9" borderId="10" xfId="0" applyNumberFormat="1" applyFont="1" applyFill="1" applyBorder="1" applyAlignment="1" applyProtection="1">
      <alignment horizontal="center" vertical="center"/>
      <protection locked="0"/>
    </xf>
    <xf numFmtId="2" fontId="8" fillId="9" borderId="1" xfId="0" applyNumberFormat="1" applyFont="1" applyFill="1" applyBorder="1" applyAlignment="1" applyProtection="1">
      <alignment horizontal="center" vertical="center"/>
      <protection locked="0"/>
    </xf>
    <xf numFmtId="2" fontId="8" fillId="9" borderId="9" xfId="0" applyNumberFormat="1" applyFont="1" applyFill="1" applyBorder="1" applyAlignment="1" applyProtection="1">
      <alignment horizontal="center" vertical="center"/>
      <protection locked="0"/>
    </xf>
    <xf numFmtId="2" fontId="9" fillId="9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horizontal="center" vertical="center"/>
    </xf>
    <xf numFmtId="0" fontId="8" fillId="13" borderId="15" xfId="0" applyFont="1" applyFill="1" applyBorder="1"/>
    <xf numFmtId="0" fontId="8" fillId="12" borderId="6" xfId="0" applyFont="1" applyFill="1" applyBorder="1"/>
    <xf numFmtId="0" fontId="11" fillId="0" borderId="0" xfId="0" applyFont="1"/>
    <xf numFmtId="0" fontId="0" fillId="0" borderId="0" xfId="0" applyAlignment="1">
      <alignment horizontal="center"/>
    </xf>
    <xf numFmtId="164" fontId="8" fillId="11" borderId="3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0" fillId="0" borderId="8" xfId="0" applyBorder="1"/>
    <xf numFmtId="0" fontId="7" fillId="0" borderId="8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0" fillId="0" borderId="32" xfId="0" applyBorder="1"/>
    <xf numFmtId="0" fontId="0" fillId="0" borderId="33" xfId="0" applyBorder="1"/>
    <xf numFmtId="0" fontId="10" fillId="0" borderId="40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0" fillId="0" borderId="39" xfId="0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8" fillId="14" borderId="6" xfId="0" applyFont="1" applyFill="1" applyBorder="1"/>
    <xf numFmtId="0" fontId="8" fillId="15" borderId="7" xfId="0" applyFont="1" applyFill="1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3" fillId="16" borderId="0" xfId="0" applyFont="1" applyFill="1"/>
    <xf numFmtId="0" fontId="13" fillId="16" borderId="0" xfId="0" applyFont="1" applyFill="1" applyBorder="1" applyAlignment="1"/>
    <xf numFmtId="0" fontId="13" fillId="16" borderId="0" xfId="0" applyFont="1" applyFill="1" applyBorder="1" applyAlignment="1">
      <alignment horizontal="left"/>
    </xf>
    <xf numFmtId="0" fontId="13" fillId="16" borderId="0" xfId="0" applyFont="1" applyFill="1" applyAlignment="1"/>
    <xf numFmtId="0" fontId="13" fillId="16" borderId="0" xfId="0" applyFont="1" applyFill="1" applyBorder="1"/>
    <xf numFmtId="0" fontId="13" fillId="16" borderId="0" xfId="0" applyFont="1" applyFill="1" applyBorder="1" applyProtection="1">
      <protection hidden="1"/>
    </xf>
    <xf numFmtId="0" fontId="13" fillId="17" borderId="0" xfId="0" applyFont="1" applyFill="1" applyBorder="1" applyProtection="1">
      <protection hidden="1"/>
    </xf>
    <xf numFmtId="20" fontId="9" fillId="9" borderId="44" xfId="0" applyNumberFormat="1" applyFont="1" applyFill="1" applyBorder="1" applyAlignment="1" applyProtection="1">
      <alignment horizontal="center" vertical="center"/>
      <protection locked="0"/>
    </xf>
    <xf numFmtId="20" fontId="9" fillId="9" borderId="46" xfId="0" applyNumberFormat="1" applyFont="1" applyFill="1" applyBorder="1" applyAlignment="1" applyProtection="1">
      <alignment horizontal="center" vertical="center"/>
      <protection locked="0"/>
    </xf>
    <xf numFmtId="165" fontId="10" fillId="0" borderId="40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0" fontId="8" fillId="9" borderId="1" xfId="0" applyFont="1" applyFill="1" applyBorder="1" applyAlignment="1" applyProtection="1">
      <alignment vertical="center"/>
      <protection locked="0"/>
    </xf>
    <xf numFmtId="0" fontId="12" fillId="0" borderId="0" xfId="0" applyFont="1" applyAlignment="1"/>
    <xf numFmtId="0" fontId="0" fillId="0" borderId="1" xfId="0" applyBorder="1" applyAlignment="1">
      <alignment horizontal="left" vertical="center"/>
    </xf>
    <xf numFmtId="0" fontId="10" fillId="0" borderId="0" xfId="0" applyFont="1"/>
    <xf numFmtId="0" fontId="13" fillId="16" borderId="2" xfId="0" applyFont="1" applyFill="1" applyBorder="1"/>
    <xf numFmtId="0" fontId="13" fillId="16" borderId="2" xfId="0" applyFont="1" applyFill="1" applyBorder="1" applyAlignment="1"/>
    <xf numFmtId="0" fontId="2" fillId="0" borderId="0" xfId="0" applyFont="1"/>
    <xf numFmtId="2" fontId="8" fillId="0" borderId="1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0" xfId="0" applyFont="1"/>
    <xf numFmtId="0" fontId="0" fillId="0" borderId="2" xfId="0" applyFont="1" applyBorder="1"/>
    <xf numFmtId="0" fontId="12" fillId="9" borderId="34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5" fillId="0" borderId="14" xfId="0" applyFont="1" applyBorder="1"/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vertical="center"/>
      <protection locked="0"/>
    </xf>
    <xf numFmtId="1" fontId="8" fillId="9" borderId="10" xfId="0" applyNumberFormat="1" applyFont="1" applyFill="1" applyBorder="1" applyAlignment="1">
      <alignment horizontal="left" vertical="center"/>
    </xf>
    <xf numFmtId="0" fontId="13" fillId="0" borderId="0" xfId="0" applyFont="1"/>
    <xf numFmtId="0" fontId="13" fillId="0" borderId="2" xfId="0" applyFont="1" applyBorder="1"/>
    <xf numFmtId="0" fontId="13" fillId="0" borderId="0" xfId="0" applyFont="1" applyBorder="1"/>
    <xf numFmtId="2" fontId="9" fillId="9" borderId="9" xfId="0" applyNumberFormat="1" applyFont="1" applyFill="1" applyBorder="1" applyAlignment="1" applyProtection="1">
      <alignment horizontal="center" vertical="center"/>
      <protection locked="0"/>
    </xf>
    <xf numFmtId="2" fontId="8" fillId="0" borderId="8" xfId="0" applyNumberFormat="1" applyFont="1" applyFill="1" applyBorder="1" applyAlignment="1">
      <alignment horizontal="center" vertical="center"/>
    </xf>
    <xf numFmtId="0" fontId="0" fillId="0" borderId="58" xfId="0" applyBorder="1"/>
    <xf numFmtId="0" fontId="0" fillId="0" borderId="58" xfId="0" applyBorder="1" applyAlignment="1">
      <alignment horizontal="left" vertical="center"/>
    </xf>
    <xf numFmtId="0" fontId="0" fillId="0" borderId="59" xfId="0" applyBorder="1"/>
    <xf numFmtId="0" fontId="0" fillId="0" borderId="33" xfId="0" applyBorder="1" applyAlignment="1">
      <alignment horizontal="left" vertical="center"/>
    </xf>
    <xf numFmtId="0" fontId="13" fillId="16" borderId="0" xfId="0" applyFont="1" applyFill="1" applyAlignment="1">
      <alignment horizontal="left"/>
    </xf>
    <xf numFmtId="0" fontId="2" fillId="9" borderId="35" xfId="0" applyFont="1" applyFill="1" applyBorder="1" applyAlignment="1" applyProtection="1">
      <alignment horizontal="left" vertical="center"/>
      <protection locked="0"/>
    </xf>
    <xf numFmtId="0" fontId="2" fillId="9" borderId="36" xfId="0" applyFont="1" applyFill="1" applyBorder="1" applyAlignment="1" applyProtection="1">
      <alignment horizontal="left" vertical="center"/>
      <protection locked="0"/>
    </xf>
    <xf numFmtId="0" fontId="2" fillId="9" borderId="1" xfId="0" applyFont="1" applyFill="1" applyBorder="1" applyAlignment="1" applyProtection="1">
      <alignment horizontal="left" vertical="center"/>
      <protection locked="0"/>
    </xf>
    <xf numFmtId="0" fontId="2" fillId="9" borderId="9" xfId="0" applyFont="1" applyFill="1" applyBorder="1" applyAlignment="1" applyProtection="1">
      <alignment horizontal="left" vertical="center"/>
      <protection locked="0"/>
    </xf>
    <xf numFmtId="0" fontId="2" fillId="9" borderId="46" xfId="0" applyFont="1" applyFill="1" applyBorder="1" applyAlignment="1" applyProtection="1">
      <alignment horizontal="left" vertical="center"/>
      <protection locked="0"/>
    </xf>
    <xf numFmtId="0" fontId="2" fillId="9" borderId="47" xfId="0" applyFont="1" applyFill="1" applyBorder="1" applyAlignment="1" applyProtection="1">
      <alignment horizontal="left" vertical="center"/>
      <protection locked="0"/>
    </xf>
    <xf numFmtId="0" fontId="2" fillId="9" borderId="48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2" fontId="0" fillId="0" borderId="44" xfId="0" applyNumberFormat="1" applyBorder="1" applyAlignment="1">
      <alignment horizontal="center" vertical="center"/>
    </xf>
    <xf numFmtId="2" fontId="0" fillId="0" borderId="52" xfId="0" applyNumberForma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2" fontId="0" fillId="0" borderId="46" xfId="0" applyNumberForma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0" fontId="0" fillId="9" borderId="46" xfId="0" applyFill="1" applyBorder="1" applyAlignment="1" applyProtection="1">
      <alignment horizontal="left" vertical="center"/>
      <protection locked="0"/>
    </xf>
    <xf numFmtId="0" fontId="0" fillId="9" borderId="47" xfId="0" applyFill="1" applyBorder="1" applyAlignment="1" applyProtection="1">
      <alignment horizontal="left" vertical="center"/>
      <protection locked="0"/>
    </xf>
    <xf numFmtId="0" fontId="0" fillId="9" borderId="48" xfId="0" applyFill="1" applyBorder="1" applyAlignment="1" applyProtection="1">
      <alignment horizontal="left"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9" borderId="9" xfId="0" applyFill="1" applyBorder="1" applyAlignment="1" applyProtection="1">
      <alignment horizontal="center" vertical="center"/>
      <protection locked="0"/>
    </xf>
    <xf numFmtId="2" fontId="0" fillId="0" borderId="50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2" fillId="0" borderId="38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49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9" borderId="46" xfId="0" applyFont="1" applyFill="1" applyBorder="1" applyAlignment="1" applyProtection="1">
      <alignment horizontal="center" vertical="center"/>
      <protection locked="0"/>
    </xf>
    <xf numFmtId="0" fontId="11" fillId="9" borderId="47" xfId="0" applyFont="1" applyFill="1" applyBorder="1" applyAlignment="1" applyProtection="1">
      <alignment horizontal="center" vertical="center"/>
      <protection locked="0"/>
    </xf>
    <xf numFmtId="0" fontId="11" fillId="9" borderId="48" xfId="0" applyFont="1" applyFill="1" applyBorder="1" applyAlignment="1" applyProtection="1">
      <alignment horizontal="center" vertical="center"/>
      <protection locked="0"/>
    </xf>
    <xf numFmtId="0" fontId="11" fillId="9" borderId="44" xfId="0" applyFont="1" applyFill="1" applyBorder="1" applyAlignment="1" applyProtection="1">
      <alignment horizontal="center" vertical="center"/>
      <protection locked="0"/>
    </xf>
    <xf numFmtId="0" fontId="11" fillId="9" borderId="45" xfId="0" applyFont="1" applyFill="1" applyBorder="1" applyAlignment="1" applyProtection="1">
      <alignment horizontal="center" vertical="center"/>
      <protection locked="0"/>
    </xf>
    <xf numFmtId="0" fontId="11" fillId="9" borderId="19" xfId="0" applyFont="1" applyFill="1" applyBorder="1" applyAlignment="1" applyProtection="1">
      <alignment horizontal="center" vertical="center"/>
      <protection locked="0"/>
    </xf>
    <xf numFmtId="0" fontId="11" fillId="9" borderId="41" xfId="0" applyFont="1" applyFill="1" applyBorder="1" applyAlignment="1" applyProtection="1">
      <alignment horizontal="center" vertical="center"/>
      <protection locked="0"/>
    </xf>
    <xf numFmtId="0" fontId="11" fillId="9" borderId="42" xfId="0" applyFont="1" applyFill="1" applyBorder="1" applyAlignment="1" applyProtection="1">
      <alignment horizontal="center" vertical="center"/>
      <protection locked="0"/>
    </xf>
    <xf numFmtId="0" fontId="11" fillId="9" borderId="43" xfId="0" applyFont="1" applyFill="1" applyBorder="1" applyAlignment="1" applyProtection="1">
      <alignment horizontal="center" vertical="center"/>
      <protection locked="0"/>
    </xf>
    <xf numFmtId="0" fontId="14" fillId="0" borderId="49" xfId="0" applyFont="1" applyBorder="1" applyAlignment="1">
      <alignment horizontal="left"/>
    </xf>
    <xf numFmtId="0" fontId="14" fillId="0" borderId="47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56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0" fillId="9" borderId="44" xfId="0" applyFill="1" applyBorder="1" applyAlignment="1" applyProtection="1">
      <alignment horizontal="left" vertical="center"/>
      <protection locked="0"/>
    </xf>
    <xf numFmtId="0" fontId="0" fillId="9" borderId="45" xfId="0" applyFill="1" applyBorder="1" applyAlignment="1" applyProtection="1">
      <alignment horizontal="left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0" fillId="9" borderId="41" xfId="0" applyFill="1" applyBorder="1" applyAlignment="1" applyProtection="1">
      <alignment horizontal="left" vertical="center"/>
      <protection locked="0"/>
    </xf>
    <xf numFmtId="0" fontId="0" fillId="9" borderId="42" xfId="0" applyFill="1" applyBorder="1" applyAlignment="1" applyProtection="1">
      <alignment horizontal="left" vertical="center"/>
      <protection locked="0"/>
    </xf>
    <xf numFmtId="0" fontId="0" fillId="9" borderId="43" xfId="0" applyFill="1" applyBorder="1" applyAlignment="1" applyProtection="1">
      <alignment horizontal="left" vertical="center"/>
      <protection locked="0"/>
    </xf>
    <xf numFmtId="0" fontId="10" fillId="0" borderId="50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0" fillId="9" borderId="11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0" fontId="8" fillId="9" borderId="8" xfId="0" applyFont="1" applyFill="1" applyBorder="1" applyAlignment="1" applyProtection="1">
      <alignment horizontal="center" vertical="center"/>
      <protection locked="0"/>
    </xf>
    <xf numFmtId="0" fontId="8" fillId="9" borderId="9" xfId="0" applyFont="1" applyFill="1" applyBorder="1" applyAlignment="1" applyProtection="1">
      <alignment horizontal="center" vertical="center"/>
      <protection locked="0"/>
    </xf>
    <xf numFmtId="0" fontId="8" fillId="9" borderId="10" xfId="0" applyFont="1" applyFill="1" applyBorder="1" applyAlignment="1" applyProtection="1">
      <alignment horizontal="center" vertical="center"/>
      <protection locked="0"/>
    </xf>
    <xf numFmtId="0" fontId="8" fillId="9" borderId="12" xfId="0" applyFont="1" applyFill="1" applyBorder="1" applyAlignment="1" applyProtection="1">
      <alignment horizontal="center" vertical="center"/>
      <protection locked="0"/>
    </xf>
    <xf numFmtId="0" fontId="8" fillId="9" borderId="18" xfId="0" applyFont="1" applyFill="1" applyBorder="1" applyAlignment="1" applyProtection="1">
      <alignment horizontal="center" vertical="center"/>
      <protection locked="0"/>
    </xf>
    <xf numFmtId="0" fontId="8" fillId="9" borderId="19" xfId="0" applyFont="1" applyFill="1" applyBorder="1" applyAlignment="1" applyProtection="1">
      <alignment horizontal="center" vertical="center"/>
      <protection locked="0"/>
    </xf>
    <xf numFmtId="20" fontId="8" fillId="9" borderId="18" xfId="0" applyNumberFormat="1" applyFont="1" applyFill="1" applyBorder="1" applyAlignment="1" applyProtection="1">
      <alignment horizontal="center" vertical="center"/>
      <protection locked="0"/>
    </xf>
    <xf numFmtId="20" fontId="8" fillId="9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20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11" borderId="28" xfId="0" applyFont="1" applyFill="1" applyBorder="1" applyAlignment="1">
      <alignment horizontal="left" vertical="center"/>
    </xf>
    <xf numFmtId="0" fontId="7" fillId="11" borderId="29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left"/>
    </xf>
    <xf numFmtId="2" fontId="8" fillId="2" borderId="24" xfId="0" applyNumberFormat="1" applyFont="1" applyFill="1" applyBorder="1" applyAlignment="1">
      <alignment horizontal="left"/>
    </xf>
    <xf numFmtId="2" fontId="8" fillId="2" borderId="25" xfId="0" applyNumberFormat="1" applyFont="1" applyFill="1" applyBorder="1" applyAlignment="1">
      <alignment horizontal="left"/>
    </xf>
    <xf numFmtId="0" fontId="8" fillId="2" borderId="24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left"/>
    </xf>
  </cellXfs>
  <cellStyles count="1">
    <cellStyle name="Standard" xfId="0" builtinId="0"/>
  </cellStyles>
  <dxfs count="596"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</dxfs>
  <tableStyles count="0" defaultTableStyle="TableStyleMedium2" defaultPivotStyle="PivotStyleLight16"/>
  <colors>
    <mruColors>
      <color rgb="FFFFFF99"/>
      <color rgb="FFFF7C80"/>
      <color rgb="FF9966FF"/>
      <color rgb="FFCC99FF"/>
      <color rgb="FFB8EFFA"/>
      <color rgb="FFD8F2C0"/>
      <color rgb="FF66FFCC"/>
      <color rgb="FF9933FF"/>
      <color rgb="FF99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G"/><Relationship Id="rId1" Type="http://schemas.openxmlformats.org/officeDocument/2006/relationships/image" Target="../media/image7.jpeg"/><Relationship Id="rId4" Type="http://schemas.openxmlformats.org/officeDocument/2006/relationships/image" Target="../media/image10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80650</xdr:colOff>
      <xdr:row>51</xdr:row>
      <xdr:rowOff>7181</xdr:rowOff>
    </xdr:from>
    <xdr:to>
      <xdr:col>14</xdr:col>
      <xdr:colOff>351180</xdr:colOff>
      <xdr:row>52</xdr:row>
      <xdr:rowOff>47625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073" y="9495546"/>
          <a:ext cx="1926416" cy="230944"/>
        </a:xfrm>
        <a:prstGeom prst="rect">
          <a:avLst/>
        </a:prstGeom>
      </xdr:spPr>
    </xdr:pic>
    <xdr:clientData/>
  </xdr:twoCellAnchor>
  <xdr:twoCellAnchor editAs="oneCell">
    <xdr:from>
      <xdr:col>14</xdr:col>
      <xdr:colOff>411895</xdr:colOff>
      <xdr:row>50</xdr:row>
      <xdr:rowOff>123825</xdr:rowOff>
    </xdr:from>
    <xdr:to>
      <xdr:col>15</xdr:col>
      <xdr:colOff>41591</xdr:colOff>
      <xdr:row>52</xdr:row>
      <xdr:rowOff>120709</xdr:rowOff>
    </xdr:to>
    <xdr:pic>
      <xdr:nvPicPr>
        <xdr:cNvPr id="4" name="Grafik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5422045" y="9420225"/>
          <a:ext cx="448846" cy="377884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50</xdr:row>
      <xdr:rowOff>121351</xdr:rowOff>
    </xdr:from>
    <xdr:to>
      <xdr:col>15</xdr:col>
      <xdr:colOff>726938</xdr:colOff>
      <xdr:row>52</xdr:row>
      <xdr:rowOff>162627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9417751"/>
          <a:ext cx="679313" cy="422276"/>
        </a:xfrm>
        <a:prstGeom prst="rect">
          <a:avLst/>
        </a:prstGeom>
      </xdr:spPr>
    </xdr:pic>
    <xdr:clientData/>
  </xdr:twoCellAnchor>
  <xdr:twoCellAnchor editAs="oneCell">
    <xdr:from>
      <xdr:col>15</xdr:col>
      <xdr:colOff>225610</xdr:colOff>
      <xdr:row>0</xdr:row>
      <xdr:rowOff>0</xdr:rowOff>
    </xdr:from>
    <xdr:to>
      <xdr:col>16</xdr:col>
      <xdr:colOff>5814</xdr:colOff>
      <xdr:row>1</xdr:row>
      <xdr:rowOff>9525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533" y="0"/>
          <a:ext cx="600819" cy="419833"/>
        </a:xfrm>
        <a:prstGeom prst="rect">
          <a:avLst/>
        </a:prstGeom>
      </xdr:spPr>
    </xdr:pic>
    <xdr:clientData/>
  </xdr:twoCellAnchor>
  <xdr:twoCellAnchor editAs="oneCell">
    <xdr:from>
      <xdr:col>19</xdr:col>
      <xdr:colOff>806824</xdr:colOff>
      <xdr:row>51</xdr:row>
      <xdr:rowOff>31507</xdr:rowOff>
    </xdr:from>
    <xdr:to>
      <xdr:col>22</xdr:col>
      <xdr:colOff>281737</xdr:colOff>
      <xdr:row>52</xdr:row>
      <xdr:rowOff>71951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8412" y="9534095"/>
          <a:ext cx="1929001" cy="230944"/>
        </a:xfrm>
        <a:prstGeom prst="rect">
          <a:avLst/>
        </a:prstGeom>
      </xdr:spPr>
    </xdr:pic>
    <xdr:clientData/>
  </xdr:twoCellAnchor>
  <xdr:twoCellAnchor editAs="oneCell">
    <xdr:from>
      <xdr:col>22</xdr:col>
      <xdr:colOff>342451</xdr:colOff>
      <xdr:row>50</xdr:row>
      <xdr:rowOff>148151</xdr:rowOff>
    </xdr:from>
    <xdr:to>
      <xdr:col>22</xdr:col>
      <xdr:colOff>790177</xdr:colOff>
      <xdr:row>52</xdr:row>
      <xdr:rowOff>145035</xdr:rowOff>
    </xdr:to>
    <xdr:pic>
      <xdr:nvPicPr>
        <xdr:cNvPr id="8" name="Grafik 7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1918127" y="9460239"/>
          <a:ext cx="447726" cy="37788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796211</xdr:colOff>
      <xdr:row>50</xdr:row>
      <xdr:rowOff>145677</xdr:rowOff>
    </xdr:from>
    <xdr:to>
      <xdr:col>22</xdr:col>
      <xdr:colOff>1475524</xdr:colOff>
      <xdr:row>52</xdr:row>
      <xdr:rowOff>186953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887" y="9457765"/>
          <a:ext cx="679313" cy="4222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0</xdr:row>
          <xdr:rowOff>381000</xdr:rowOff>
        </xdr:from>
        <xdr:to>
          <xdr:col>22</xdr:col>
          <xdr:colOff>1733550</xdr:colOff>
          <xdr:row>16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22</xdr:row>
          <xdr:rowOff>76200</xdr:rowOff>
        </xdr:from>
        <xdr:to>
          <xdr:col>19</xdr:col>
          <xdr:colOff>657225</xdr:colOff>
          <xdr:row>36</xdr:row>
          <xdr:rowOff>171450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166688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128536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2" y="13001625"/>
          <a:ext cx="2484781" cy="297656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4" name="Grafik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5004218" y="12670594"/>
          <a:ext cx="1467995" cy="1235906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0565" y="12877783"/>
          <a:ext cx="1191296" cy="740535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3594" y="378500"/>
          <a:ext cx="1924051" cy="1342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47</xdr:row>
      <xdr:rowOff>11906</xdr:rowOff>
    </xdr:from>
    <xdr:to>
      <xdr:col>14</xdr:col>
      <xdr:colOff>103528</xdr:colOff>
      <xdr:row>48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45</xdr:row>
      <xdr:rowOff>192844</xdr:rowOff>
    </xdr:from>
    <xdr:to>
      <xdr:col>14</xdr:col>
      <xdr:colOff>1565588</xdr:colOff>
      <xdr:row>50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46</xdr:row>
      <xdr:rowOff>138095</xdr:rowOff>
    </xdr:from>
    <xdr:to>
      <xdr:col>14</xdr:col>
      <xdr:colOff>2365236</xdr:colOff>
      <xdr:row>49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-Dok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-Dokument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3"/>
  <sheetViews>
    <sheetView showGridLines="0" view="pageLayout" zoomScale="78" zoomScaleNormal="100" zoomScalePageLayoutView="78" workbookViewId="0">
      <selection activeCell="O2" sqref="O2"/>
    </sheetView>
  </sheetViews>
  <sheetFormatPr baseColWidth="10" defaultRowHeight="15" x14ac:dyDescent="0.25"/>
  <cols>
    <col min="1" max="1" width="13.28515625" customWidth="1"/>
    <col min="2" max="8" width="4.85546875" customWidth="1"/>
    <col min="9" max="9" width="3.7109375" customWidth="1"/>
    <col min="10" max="10" width="3.7109375" hidden="1" customWidth="1"/>
    <col min="11" max="12" width="3.7109375" customWidth="1"/>
    <col min="13" max="13" width="4.28515625" customWidth="1"/>
    <col min="23" max="23" width="25.28515625" customWidth="1"/>
    <col min="24" max="24" width="24.85546875" customWidth="1"/>
  </cols>
  <sheetData>
    <row r="1" spans="1:17" ht="32.25" thickBot="1" x14ac:dyDescent="0.55000000000000004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7"/>
      <c r="O1" s="133">
        <v>2019</v>
      </c>
      <c r="P1" s="120"/>
      <c r="Q1" s="125" t="s">
        <v>1</v>
      </c>
    </row>
    <row r="3" spans="1:17" ht="15.75" thickBot="1" x14ac:dyDescent="0.3"/>
    <row r="4" spans="1:17" ht="18.75" x14ac:dyDescent="0.3">
      <c r="A4" s="174" t="s">
        <v>2</v>
      </c>
      <c r="B4" s="175"/>
      <c r="C4" s="151" t="s">
        <v>3</v>
      </c>
      <c r="D4" s="151"/>
      <c r="E4" s="151"/>
      <c r="F4" s="151"/>
      <c r="G4" s="151"/>
      <c r="H4" s="151"/>
      <c r="I4" s="152"/>
      <c r="J4" s="183" t="s">
        <v>4</v>
      </c>
      <c r="K4" s="184"/>
      <c r="L4" s="185"/>
      <c r="M4" s="209"/>
      <c r="N4" s="210"/>
      <c r="O4" s="210"/>
      <c r="P4" s="211"/>
    </row>
    <row r="5" spans="1:17" ht="18.75" x14ac:dyDescent="0.3">
      <c r="A5" s="176" t="s">
        <v>5</v>
      </c>
      <c r="B5" s="177"/>
      <c r="C5" s="153" t="s">
        <v>6</v>
      </c>
      <c r="D5" s="153"/>
      <c r="E5" s="153"/>
      <c r="F5" s="153"/>
      <c r="G5" s="153"/>
      <c r="H5" s="153"/>
      <c r="I5" s="154"/>
      <c r="J5" s="180" t="s">
        <v>7</v>
      </c>
      <c r="K5" s="181"/>
      <c r="L5" s="182"/>
      <c r="M5" s="206"/>
      <c r="N5" s="207"/>
      <c r="O5" s="207"/>
      <c r="P5" s="208"/>
    </row>
    <row r="6" spans="1:17" ht="18.75" x14ac:dyDescent="0.3">
      <c r="A6" s="176" t="s">
        <v>8</v>
      </c>
      <c r="B6" s="177"/>
      <c r="C6" s="153"/>
      <c r="D6" s="153"/>
      <c r="E6" s="153"/>
      <c r="F6" s="153"/>
      <c r="G6" s="153"/>
      <c r="H6" s="153"/>
      <c r="I6" s="154"/>
      <c r="J6" s="180" t="s">
        <v>9</v>
      </c>
      <c r="K6" s="181"/>
      <c r="L6" s="182"/>
      <c r="M6" s="206"/>
      <c r="N6" s="207"/>
      <c r="O6" s="207"/>
      <c r="P6" s="208"/>
    </row>
    <row r="7" spans="1:17" ht="19.5" thickBot="1" x14ac:dyDescent="0.3">
      <c r="A7" s="178" t="s">
        <v>10</v>
      </c>
      <c r="B7" s="179"/>
      <c r="C7" s="155"/>
      <c r="D7" s="156"/>
      <c r="E7" s="156"/>
      <c r="F7" s="156"/>
      <c r="G7" s="156"/>
      <c r="H7" s="156"/>
      <c r="I7" s="157"/>
      <c r="J7" s="158" t="s">
        <v>11</v>
      </c>
      <c r="K7" s="159"/>
      <c r="L7" s="160"/>
      <c r="M7" s="167"/>
      <c r="N7" s="168"/>
      <c r="O7" s="168"/>
      <c r="P7" s="169"/>
    </row>
    <row r="8" spans="1:17" ht="8.25" customHeight="1" thickBot="1" x14ac:dyDescent="0.35">
      <c r="A8" s="93"/>
      <c r="B8" s="93"/>
      <c r="C8" s="93"/>
      <c r="D8" s="93"/>
      <c r="E8" s="90"/>
      <c r="F8" s="90"/>
      <c r="G8" s="90"/>
    </row>
    <row r="9" spans="1:17" ht="18.75" x14ac:dyDescent="0.3">
      <c r="A9" s="203" t="s">
        <v>12</v>
      </c>
      <c r="B9" s="204"/>
      <c r="C9" s="204"/>
      <c r="D9" s="204"/>
      <c r="E9" s="204"/>
      <c r="F9" s="204"/>
      <c r="G9" s="204"/>
      <c r="H9" s="204"/>
      <c r="I9" s="205"/>
      <c r="J9" s="194">
        <v>100</v>
      </c>
      <c r="K9" s="195"/>
      <c r="L9" s="196"/>
    </row>
    <row r="10" spans="1:17" ht="18.75" x14ac:dyDescent="0.3">
      <c r="A10" s="200" t="s">
        <v>13</v>
      </c>
      <c r="B10" s="201"/>
      <c r="C10" s="201"/>
      <c r="D10" s="201"/>
      <c r="E10" s="201"/>
      <c r="F10" s="201"/>
      <c r="G10" s="201"/>
      <c r="H10" s="201"/>
      <c r="I10" s="202"/>
      <c r="J10" s="191">
        <v>25</v>
      </c>
      <c r="K10" s="192"/>
      <c r="L10" s="193"/>
    </row>
    <row r="11" spans="1:17" ht="18.75" x14ac:dyDescent="0.3">
      <c r="A11" s="200" t="s">
        <v>14</v>
      </c>
      <c r="B11" s="201"/>
      <c r="C11" s="201"/>
      <c r="D11" s="201"/>
      <c r="E11" s="201"/>
      <c r="F11" s="201"/>
      <c r="G11" s="201"/>
      <c r="H11" s="201"/>
      <c r="I11" s="202"/>
      <c r="J11" s="191" t="s">
        <v>15</v>
      </c>
      <c r="K11" s="192"/>
      <c r="L11" s="193"/>
    </row>
    <row r="12" spans="1:17" ht="19.5" thickBot="1" x14ac:dyDescent="0.3">
      <c r="A12" s="197" t="s">
        <v>16</v>
      </c>
      <c r="B12" s="198"/>
      <c r="C12" s="198"/>
      <c r="D12" s="198"/>
      <c r="E12" s="198"/>
      <c r="F12" s="198"/>
      <c r="G12" s="198"/>
      <c r="H12" s="198"/>
      <c r="I12" s="199"/>
      <c r="J12" s="188">
        <v>0</v>
      </c>
      <c r="K12" s="189"/>
      <c r="L12" s="190"/>
    </row>
    <row r="14" spans="1:17" ht="15.75" thickBot="1" x14ac:dyDescent="0.3"/>
    <row r="15" spans="1:17" ht="15.75" thickBot="1" x14ac:dyDescent="0.3">
      <c r="A15" s="102" t="s">
        <v>17</v>
      </c>
      <c r="B15" s="100" t="s">
        <v>18</v>
      </c>
      <c r="C15" s="100" t="s">
        <v>19</v>
      </c>
      <c r="D15" s="100" t="s">
        <v>20</v>
      </c>
      <c r="E15" s="100" t="s">
        <v>21</v>
      </c>
      <c r="F15" s="100" t="s">
        <v>22</v>
      </c>
      <c r="G15" s="100" t="s">
        <v>23</v>
      </c>
      <c r="H15" s="100" t="s">
        <v>24</v>
      </c>
      <c r="I15" s="100" t="s">
        <v>25</v>
      </c>
      <c r="J15" s="100" t="s">
        <v>26</v>
      </c>
      <c r="K15" s="163" t="s">
        <v>27</v>
      </c>
      <c r="L15" s="164"/>
      <c r="M15" s="212" t="s">
        <v>28</v>
      </c>
      <c r="N15" s="213"/>
      <c r="O15" s="213"/>
      <c r="P15" s="214"/>
    </row>
    <row r="16" spans="1:17" ht="6" customHeight="1" x14ac:dyDescent="0.25">
      <c r="A16" s="98"/>
      <c r="B16" s="99"/>
      <c r="C16" s="99"/>
      <c r="D16" s="99"/>
      <c r="E16" s="99"/>
      <c r="F16" s="99"/>
      <c r="G16" s="99"/>
      <c r="J16" s="99"/>
      <c r="K16" s="99"/>
      <c r="L16" s="99"/>
      <c r="M16" s="148"/>
      <c r="N16" s="148"/>
      <c r="O16" s="148"/>
      <c r="P16" s="146"/>
    </row>
    <row r="17" spans="1:17" ht="19.5" x14ac:dyDescent="0.3">
      <c r="A17" s="95" t="s">
        <v>29</v>
      </c>
      <c r="B17" s="103">
        <f>COUNTIFS(Gennaio!$G$15:$G$45,"VA = Vacanze",Gennaio!$H$15:$H$45,"Mezza giornata")*0.5+COUNTIFS(Gennaio!$G$15:$G$45,"VA = Vacanze",Gennaio!$H$15:$H$45,"Giornata intera")</f>
        <v>0</v>
      </c>
      <c r="C17" s="103">
        <f>COUNTIFS(Gennaio!$G$15:$G$45,"GF = Giorno festivo",Gennaio!$H$15:$H$45,"Mezza giornata")*0.5+COUNTIFS(Gennaio!$G$15:$G$45,"GF = Giorno festivo",Gennaio!$H$15:$H$45,"Giornata intera")</f>
        <v>0</v>
      </c>
      <c r="D17" s="103">
        <f>COUNTIF(Gennaio!$G$15:$G$45,"MA = Malattia")</f>
        <v>0</v>
      </c>
      <c r="E17" s="103">
        <f>COUNTIF(Gennaio!$G$15:$G$45,"IN = Incidente")</f>
        <v>0</v>
      </c>
      <c r="F17" s="103">
        <f>COUNTIF(Gennaio!$G$15:$G$45,"VP = Vacanze pagate")</f>
        <v>0</v>
      </c>
      <c r="G17" s="103">
        <f>COUNTIF(Gennaio!$G$15:$G$45,"MT = Maternità")</f>
        <v>0</v>
      </c>
      <c r="H17" s="103">
        <f>COUNTIF(Gennaio!$G$15:$G$45,"AB = Assenza breve")</f>
        <v>0</v>
      </c>
      <c r="I17" s="103">
        <f>COUNTIFS(Gennaio!$G$15:$G$45,"GL = Giorno libero",Gennaio!$H$15:$H$45,"Mezza giornata")*0.5+COUNTIFS(Gennaio!$G$15:$G$45,"GL = Giorno libero",Gennaio!$H$15:$H$45,"Giornata intera")</f>
        <v>0</v>
      </c>
      <c r="J17" s="103">
        <f>SUMIF(Gennaio!$G$15:$G$45,"CC = Conferenza/corso",Gennaio!$I$15:$I$45)*24</f>
        <v>0</v>
      </c>
      <c r="K17" s="161">
        <f>Gennaio!L48</f>
        <v>0</v>
      </c>
      <c r="L17" s="162"/>
      <c r="M17" s="170"/>
      <c r="N17" s="170"/>
      <c r="O17" s="170"/>
      <c r="P17" s="171"/>
    </row>
    <row r="18" spans="1:17" ht="6" customHeight="1" x14ac:dyDescent="0.25">
      <c r="A18" s="94"/>
      <c r="K18" s="96"/>
      <c r="L18" s="101"/>
      <c r="M18" s="149"/>
      <c r="N18" s="149"/>
      <c r="O18" s="149"/>
      <c r="P18" s="147"/>
    </row>
    <row r="19" spans="1:17" ht="19.5" x14ac:dyDescent="0.3">
      <c r="A19" s="95" t="s">
        <v>30</v>
      </c>
      <c r="B19" s="103">
        <f>COUNTIFS(Febbraio!$G$15:$G$46,"VA = Vacanze",Febbraio!$H$15:$H$46,"Mezza giornata")*0.5+COUNTIFS(Febbraio!$G$15:$G$46,"VA = Vacanze",Febbraio!$H$15:$H$46,"Giornata intera")</f>
        <v>0</v>
      </c>
      <c r="C19" s="103">
        <f>COUNTIFS(Febbraio!$G$15:$G$46,"GF = Giorno festivo",Febbraio!$H$15:$H$46,"Mezza giornata")*0.5+COUNTIFS(Febbraio!$G$15:$G$46,"GF = Giorno festivo",Febbraio!$H$15:$H$46,"Giornata intera")</f>
        <v>0</v>
      </c>
      <c r="D19" s="103">
        <f>COUNTIF(Febbraio!$G$15:$G$46,"MA = Malattia")</f>
        <v>0</v>
      </c>
      <c r="E19" s="103">
        <f>COUNTIF(Febbraio!$G$15:$G$46,"IN = Incidente")</f>
        <v>0</v>
      </c>
      <c r="F19" s="103">
        <f>COUNTIF(Febbraio!$G$15:$G$46,"VP = Vacanze pagate")</f>
        <v>0</v>
      </c>
      <c r="G19" s="103">
        <f>COUNTIF(Febbraio!$G$15:$G$46,"MT = Maternità")</f>
        <v>0</v>
      </c>
      <c r="H19" s="103">
        <f>COUNTIF(Febbraio!$G$15:$G$46,"AB = Assenza breve")</f>
        <v>0</v>
      </c>
      <c r="I19" s="103">
        <f>COUNTIFS(Febbraio!$G$15:$G$46,"GL = Giorno libero",Febbraio!$H$15:$H$46,"Mezza giornata")*0.5+COUNTIFS(Febbraio!$G$15:$G$46,"GL = Giorno libero",Febbraio!$H$15:$H$46,"Giornata intera")</f>
        <v>0</v>
      </c>
      <c r="J19" s="103">
        <f>SUMIF(Febbraio!$G$15:$G$46,"CC = Conferenza/corso",Febbraio!$I$15:$I$46)*24</f>
        <v>0</v>
      </c>
      <c r="K19" s="161">
        <f>Febbraio!L46</f>
        <v>0</v>
      </c>
      <c r="L19" s="162"/>
      <c r="M19" s="170"/>
      <c r="N19" s="170"/>
      <c r="O19" s="170"/>
      <c r="P19" s="171"/>
    </row>
    <row r="20" spans="1:17" ht="6" customHeight="1" x14ac:dyDescent="0.25">
      <c r="A20" s="94"/>
      <c r="K20" s="96"/>
      <c r="L20" s="101"/>
      <c r="M20" s="121"/>
      <c r="N20" s="121"/>
      <c r="O20" s="121"/>
      <c r="P20" s="147"/>
    </row>
    <row r="21" spans="1:17" ht="19.5" x14ac:dyDescent="0.3">
      <c r="A21" s="95" t="s">
        <v>31</v>
      </c>
      <c r="B21" s="103">
        <f>COUNTIFS(Marzo!$G$15:$G$45,"VA = Vacanze",Marzo!$H$15:$H$45,"Mezza giornata")*0.5+COUNTIFS(Marzo!$G$15:$G$45,"VA = Vacanze",Marzo!$H$15:$H$45,"Giornata intera")</f>
        <v>0</v>
      </c>
      <c r="C21" s="103">
        <f>COUNTIFS(Marzo!$G$15:$G$45,"GF = Giorno festivo",Marzo!$H$15:$H$45,"Mezza giornata")*0.5+COUNTIFS(Marzo!$G$15:$G$45,"GF = Giorno festivo",Marzo!$H$15:$H$45,"Giornata intera")</f>
        <v>0</v>
      </c>
      <c r="D21" s="103">
        <f>COUNTIF(Marzo!$G$15:$G$45,"MA = Malattia")</f>
        <v>0</v>
      </c>
      <c r="E21" s="103">
        <f>COUNTIF(Marzo!$G$15:$G$45,"IN = Incidente")</f>
        <v>0</v>
      </c>
      <c r="F21" s="103">
        <f>COUNTIF(Marzo!$G$15:$G$45,"VP = Vacanze pagate")</f>
        <v>0</v>
      </c>
      <c r="G21" s="103">
        <f>COUNTIF(Marzo!$G$15:$G$45,"MT = Maternità")</f>
        <v>0</v>
      </c>
      <c r="H21" s="103">
        <f>COUNTIF(Marzo!$G$15:$G$45,"AB = Assenza breve")</f>
        <v>0</v>
      </c>
      <c r="I21" s="103">
        <f>COUNTIFS(Marzo!$G$15:$G$45,"GL = Giorno libero",Marzo!$H$15:$H$45,"Mezza giornata")*0.5+COUNTIFS(Marzo!$G$15:$G$45,"GL = Giorno libero",Marzo!$H$15:$H$45,"Giornata intera")</f>
        <v>0</v>
      </c>
      <c r="J21" s="103">
        <f>SUMIF(Marzo!$G$15:$G$45,"CC = Conferenza/corso",Marzo!$I$15:$I$45)*24</f>
        <v>0</v>
      </c>
      <c r="K21" s="161">
        <f>Marzo!L48</f>
        <v>0</v>
      </c>
      <c r="L21" s="162"/>
      <c r="M21" s="170"/>
      <c r="N21" s="170"/>
      <c r="O21" s="170"/>
      <c r="P21" s="171"/>
      <c r="Q21" s="122" t="s">
        <v>89</v>
      </c>
    </row>
    <row r="22" spans="1:17" ht="6" customHeight="1" x14ac:dyDescent="0.25">
      <c r="A22" s="94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101"/>
      <c r="M22" s="121"/>
      <c r="N22" s="121"/>
      <c r="O22" s="121"/>
      <c r="P22" s="147"/>
    </row>
    <row r="23" spans="1:17" ht="19.5" x14ac:dyDescent="0.3">
      <c r="A23" s="95" t="s">
        <v>32</v>
      </c>
      <c r="B23" s="103">
        <f>COUNTIFS(Aprile!$G$15:$G$45,"VA = Vacanze",Aprile!$H$15:$H$45,"Mezza giornata")*0.5+COUNTIFS(Aprile!$G$15:$G$45,"VA = Vacanze",Aprile!$H$15:$H$45,"Giornata intera")</f>
        <v>0</v>
      </c>
      <c r="C23" s="103">
        <f>COUNTIFS(Aprile!$G$15:$G$45,"GF = Giorno festivo",Aprile!$H$15:$H$45,"Mezza giornata")*0.5+COUNTIFS(Aprile!$G$15:$G$45,"GF = Giorno festivo",Aprile!$H$15:$H$45,"Giornata intera")</f>
        <v>0</v>
      </c>
      <c r="D23" s="103">
        <f>COUNTIF(Aprile!$G$15:$G$45,"MA = Malattia")</f>
        <v>0</v>
      </c>
      <c r="E23" s="103">
        <f>COUNTIF(Aprile!$G$15:$G$45,"IN = Incidente")</f>
        <v>0</v>
      </c>
      <c r="F23" s="103">
        <f>COUNTIF(Aprile!$G$15:$G$45,"VP = Vacanze pagate")</f>
        <v>0</v>
      </c>
      <c r="G23" s="103">
        <f>COUNTIF(Aprile!$G$15:$G$45,"MT = Maternità")</f>
        <v>0</v>
      </c>
      <c r="H23" s="103">
        <f>COUNTIF(Aprile!$G$15:$G$45,"AB = Assenza breve")</f>
        <v>0</v>
      </c>
      <c r="I23" s="103">
        <f>COUNTIFS(Aprile!$G$15:$G$45,"GL = Giorno libero",Aprile!$H$15:$H$45,"Mezza giornata")*0.5+COUNTIFS(Aprile!$G$15:$G$45,"GL = Giorno libero",Aprile!$H$15:$H$45,"Giornata intera")</f>
        <v>0</v>
      </c>
      <c r="J23" s="103">
        <f>SUMIF(Aprile!$G$15:$G$45,"CC = Conferenza/corso",Aprile!$I$15:$I$45)*24</f>
        <v>0</v>
      </c>
      <c r="K23" s="161">
        <f>Aprile!L47</f>
        <v>0</v>
      </c>
      <c r="L23" s="162"/>
      <c r="M23" s="170"/>
      <c r="N23" s="170"/>
      <c r="O23" s="170"/>
      <c r="P23" s="171"/>
    </row>
    <row r="24" spans="1:17" ht="6" customHeight="1" x14ac:dyDescent="0.25">
      <c r="A24" s="94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101"/>
      <c r="M24" s="121"/>
      <c r="N24" s="121"/>
      <c r="O24" s="121"/>
      <c r="P24" s="147"/>
    </row>
    <row r="25" spans="1:17" ht="19.5" x14ac:dyDescent="0.3">
      <c r="A25" s="95" t="s">
        <v>33</v>
      </c>
      <c r="B25" s="103">
        <f>COUNTIFS(Maggio!$G$15:$G$45,"VA = Vacanze",Maggio!$H$15:$H$45,"Mezza giornata")*0.5+COUNTIFS(Maggio!$G$15:$G$45,"VA = Vacanze",Maggio!$H$15:$H$45,"Giornata intera")</f>
        <v>0</v>
      </c>
      <c r="C25" s="103">
        <f>COUNTIFS(Maggio!$G$15:$G$45,"GF = Giorno festivo",Maggio!$H$15:$H$45,"Mezza giornata")*0.5+COUNTIFS(Maggio!$G$15:$G$45,"GF = Giorno festivo",Maggio!$H$15:$H$45,"Giornata intera")</f>
        <v>0</v>
      </c>
      <c r="D25" s="103">
        <f>COUNTIF(Maggio!$G$15:$G$45,"MA = Malattia")</f>
        <v>0</v>
      </c>
      <c r="E25" s="103">
        <f>COUNTIF(Maggio!$G$15:$G$45,"IN = Incidente")</f>
        <v>0</v>
      </c>
      <c r="F25" s="103">
        <f>COUNTIF(Maggio!$G$15:$G$45,"VP = Vacanze pagate")</f>
        <v>0</v>
      </c>
      <c r="G25" s="103">
        <f>COUNTIF(Maggio!$G$15:$G$45,"MT = Maternità")</f>
        <v>0</v>
      </c>
      <c r="H25" s="103">
        <f>COUNTIF(Maggio!$G$15:$G$45,"AB = Assenza breve")</f>
        <v>0</v>
      </c>
      <c r="I25" s="103">
        <f>COUNTIFS(Maggio!$G$15:$G$45,"GL = Giorno libero",Maggio!$H$15:$H$45,"Mezza giornata")*0.5+COUNTIFS(Maggio!$G$15:$G$45,"GL = Giorno libero",Maggio!$H$15:$H$45,"Giornata intera")</f>
        <v>0</v>
      </c>
      <c r="J25" s="103">
        <f>SUMIF(Maggio!$G$15:$G$45,"CC = Conferenza/corso",Maggio!$I$15:$I$45)*24</f>
        <v>0</v>
      </c>
      <c r="K25" s="161">
        <f>Maggio!L48</f>
        <v>0</v>
      </c>
      <c r="L25" s="162"/>
      <c r="M25" s="170"/>
      <c r="N25" s="170"/>
      <c r="O25" s="170"/>
      <c r="P25" s="171"/>
    </row>
    <row r="26" spans="1:17" ht="6" customHeight="1" x14ac:dyDescent="0.25">
      <c r="A26" s="94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101"/>
      <c r="M26" s="121"/>
      <c r="N26" s="121"/>
      <c r="O26" s="121"/>
      <c r="P26" s="147"/>
    </row>
    <row r="27" spans="1:17" ht="19.5" x14ac:dyDescent="0.3">
      <c r="A27" s="95" t="s">
        <v>34</v>
      </c>
      <c r="B27" s="103">
        <f>COUNTIFS(Giugno!$G$15:$G$45,"VA = Vacanze",Giugno!$H$15:$H$45,"Mezza giornata")*0.5+COUNTIFS(Giugno!$G$15:$G$45,"VA = Vacanze",Giugno!$H$15:$H$45,"Giornata intera")</f>
        <v>0</v>
      </c>
      <c r="C27" s="103">
        <f>COUNTIFS(Giugno!$G$15:$G$45,"GF = Giorno festivo",Giugno!$H$15:$H$45,"Mezza giornata")*0.5+COUNTIFS(Giugno!$G$15:$G$45,"GF = Giorno festivo",Giugno!$H$15:$H$45,"Giornata intera")</f>
        <v>0</v>
      </c>
      <c r="D27" s="103">
        <f>COUNTIF(Giugno!$G$15:$G$45,"MA = Malattia")</f>
        <v>0</v>
      </c>
      <c r="E27" s="103">
        <f>COUNTIF(Giugno!$G$15:$G$45,"IN = Incidente")</f>
        <v>0</v>
      </c>
      <c r="F27" s="103">
        <f>COUNTIF(Giugno!$G$15:$G$45,"VP = Vacanze pagate")</f>
        <v>0</v>
      </c>
      <c r="G27" s="103">
        <f>COUNTIF(Giugno!$G$15:$G$45,"MT = Maternità")</f>
        <v>0</v>
      </c>
      <c r="H27" s="103">
        <f>COUNTIF(Giugno!$G$15:$G$45,"AB = Assenza breve")</f>
        <v>0</v>
      </c>
      <c r="I27" s="103">
        <f>COUNTIFS(Giugno!$G$15:$G$45,"GL = Giorno libero",Giugno!$H$15:$H$45,"Mezza giornata")*0.5+COUNTIFS(Giugno!$G$15:$G$45,"GL = Giorno libero",Giugno!$H$15:$H$45,"Giornata intera")</f>
        <v>0</v>
      </c>
      <c r="J27" s="103">
        <f>SUMIF(Giugno!$G$15:$G$45,"CC = Conferenza/corso",Giugno!$I$15:$I$45)*24</f>
        <v>0</v>
      </c>
      <c r="K27" s="161">
        <f>Giugno!L47</f>
        <v>0</v>
      </c>
      <c r="L27" s="162"/>
      <c r="M27" s="170"/>
      <c r="N27" s="170"/>
      <c r="O27" s="170"/>
      <c r="P27" s="171"/>
    </row>
    <row r="28" spans="1:17" ht="6" customHeight="1" x14ac:dyDescent="0.25">
      <c r="A28" s="94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101"/>
      <c r="M28" s="121"/>
      <c r="N28" s="121"/>
      <c r="O28" s="121"/>
      <c r="P28" s="147"/>
    </row>
    <row r="29" spans="1:17" ht="19.5" x14ac:dyDescent="0.3">
      <c r="A29" s="95" t="s">
        <v>35</v>
      </c>
      <c r="B29" s="103">
        <f>COUNTIFS(Luglio!$G$15:$G$45,"VA = Vacanze",Luglio!$H$15:$H$45,"Mezza giornata")*0.5+COUNTIFS(Luglio!$G$15:$G$45,"VA = Vacanze",Luglio!$H$15:$H$45,"Giornata intera")</f>
        <v>0</v>
      </c>
      <c r="C29" s="103">
        <f>COUNTIFS(Luglio!$G$15:$G$45,"GF = Giorno festivo",Luglio!$H$15:$H$45,"Mezza giornata")*0.5+COUNTIFS(Luglio!$G$15:$G$45,"GF = Giorno festivo",Luglio!$H$15:$H$45,"Giornata intera")</f>
        <v>0</v>
      </c>
      <c r="D29" s="103">
        <f>COUNTIF(Luglio!$G$15:$G$45,"MA = Malattia")</f>
        <v>0</v>
      </c>
      <c r="E29" s="103">
        <f>COUNTIF(Luglio!$G$15:$G$45,"IN = Incidente")</f>
        <v>0</v>
      </c>
      <c r="F29" s="103">
        <f>COUNTIF(Luglio!$G$15:$G$45,"VP = Vacanze pagate")</f>
        <v>0</v>
      </c>
      <c r="G29" s="103">
        <f>COUNTIF(Luglio!$G$15:$G$45,"MT = Maternità")</f>
        <v>0</v>
      </c>
      <c r="H29" s="103">
        <f>COUNTIF(Luglio!$G$15:$G$45,"AB = Assenza breve")</f>
        <v>0</v>
      </c>
      <c r="I29" s="103">
        <f>COUNTIFS(Luglio!$G$15:$G$45,"GL = Giorno libero",Luglio!$H$15:$H$45,"Mezza giornata")*0.5+COUNTIFS(Luglio!$G$15:$G$45,"GL = Giorno libero",Luglio!$H$15:$H$45,"Giornata intera")</f>
        <v>0</v>
      </c>
      <c r="J29" s="103">
        <f>SUMIF(Luglio!$G$15:$G$45,"CC = Conferenza/corso",Luglio!$I$15:$I$45)*24</f>
        <v>0</v>
      </c>
      <c r="K29" s="161">
        <f>Luglio!L48</f>
        <v>0</v>
      </c>
      <c r="L29" s="162"/>
      <c r="M29" s="170"/>
      <c r="N29" s="170"/>
      <c r="O29" s="170"/>
      <c r="P29" s="171"/>
    </row>
    <row r="30" spans="1:17" ht="6" customHeight="1" x14ac:dyDescent="0.25">
      <c r="A30" s="94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101"/>
      <c r="M30" s="121"/>
      <c r="N30" s="121"/>
      <c r="O30" s="121"/>
      <c r="P30" s="147"/>
    </row>
    <row r="31" spans="1:17" ht="19.5" x14ac:dyDescent="0.3">
      <c r="A31" s="95" t="s">
        <v>36</v>
      </c>
      <c r="B31" s="103">
        <f>COUNTIFS(Agosto!$G$15:$G$45,"VA = Vacanze",Agosto!$H$15:$H$45,"Mezza giornata")*0.5+COUNTIFS(Agosto!$G$15:$G$45,"VA = Vacanze",Agosto!$H$15:$H$45,"Giornata intera")</f>
        <v>0</v>
      </c>
      <c r="C31" s="103">
        <f>COUNTIFS(Agosto!$G$15:$G$45,"GF = Giorno festivo",Agosto!$H$15:$H$45,"Mezza giornata")*0.5+COUNTIFS(Agosto!$G$15:$G$45,"GF = Giorno festivo",Agosto!$H$15:$H$45,"Giornata intera")</f>
        <v>0</v>
      </c>
      <c r="D31" s="103">
        <f>COUNTIF(Agosto!$G$15:$G$45,"MA = Malattia")</f>
        <v>0</v>
      </c>
      <c r="E31" s="103">
        <f>COUNTIF(Agosto!$G$15:$G$45,"IN = Incidente")</f>
        <v>0</v>
      </c>
      <c r="F31" s="103">
        <f>COUNTIF(Agosto!$G$15:$G$45,"VP = Vacanze pagate")</f>
        <v>0</v>
      </c>
      <c r="G31" s="103">
        <f>COUNTIF(Agosto!$G$15:$G$45,"MT = Maternità")</f>
        <v>0</v>
      </c>
      <c r="H31" s="103">
        <f>COUNTIF(Agosto!$G$15:$G$45,"AB = Assenza breve")</f>
        <v>0</v>
      </c>
      <c r="I31" s="103">
        <f>COUNTIFS(Agosto!$G$15:$G$45,"GL = Giorno libero",Agosto!$H$15:$H$45,"Mezza giornata")*0.5+COUNTIFS(Agosto!$G$15:$G$45,"GL = Giorno libero",Agosto!$H$15:$H$45,"Giornata intera")</f>
        <v>0</v>
      </c>
      <c r="J31" s="103">
        <f>SUMIF(Agosto!$G$15:$G$45,"CC = Conferenza/corso",Agosto!$I$15:$I$45)*24</f>
        <v>0</v>
      </c>
      <c r="K31" s="161">
        <f>Agosto!L48</f>
        <v>0</v>
      </c>
      <c r="L31" s="162"/>
      <c r="M31" s="170"/>
      <c r="N31" s="170"/>
      <c r="O31" s="170"/>
      <c r="P31" s="171"/>
    </row>
    <row r="32" spans="1:17" ht="6" customHeight="1" x14ac:dyDescent="0.25">
      <c r="A32" s="94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101"/>
      <c r="M32" s="121"/>
      <c r="N32" s="121"/>
      <c r="O32" s="121"/>
      <c r="P32" s="147"/>
    </row>
    <row r="33" spans="1:16" ht="19.5" x14ac:dyDescent="0.3">
      <c r="A33" s="95" t="s">
        <v>37</v>
      </c>
      <c r="B33" s="103">
        <f>COUNTIFS(Settembre!$G$15:$G$45,"VA = Vacanze",Settembre!$H$15:$H$45,"Mezza giornata")*0.5+COUNTIFS(Settembre!$G$15:$G$45,"VA = Vacanze",Settembre!$H$15:$H$45,"Giornata intera")</f>
        <v>0</v>
      </c>
      <c r="C33" s="103">
        <f>COUNTIFS(Settembre!$G$15:$G$45,"GF = Giorno festivo",Settembre!$H$15:$H$45,"Mezza giornata")*0.5+COUNTIFS(Settembre!$G$15:$G$45,"GF = Giorno festivo",Settembre!$H$15:$H$45,"Giornata intera")</f>
        <v>0</v>
      </c>
      <c r="D33" s="103">
        <f>COUNTIF(Settembre!$G$15:$G$45,"MA = Malattia")</f>
        <v>0</v>
      </c>
      <c r="E33" s="103">
        <f>COUNTIF(Settembre!$G$15:$G$45,"IN = Incidente")</f>
        <v>0</v>
      </c>
      <c r="F33" s="103">
        <f>COUNTIF(Settembre!$G$15:$G$45,"VP = Vacanze pagate")</f>
        <v>0</v>
      </c>
      <c r="G33" s="103">
        <f>COUNTIF(Settembre!$G$15:$G$45,"MT = Maternità")</f>
        <v>0</v>
      </c>
      <c r="H33" s="103">
        <f>COUNTIF(Settembre!$G$15:$G$45,"AB = Assenza breve")</f>
        <v>0</v>
      </c>
      <c r="I33" s="103">
        <f>COUNTIFS(Settembre!$G$15:$G$45,"GL = Giorno libero",Settembre!$H$15:$H$45,"Mezza giornata")*0.5+COUNTIFS(Settembre!$G$15:$G$45,"GL = Giorno libero",Settembre!$H$15:$H$45,"Giornata intera")</f>
        <v>0</v>
      </c>
      <c r="J33" s="103">
        <f>SUMIF(Settembre!$G$15:$G$45,"CC = Conferenza/corso",Settembre!$I$15:$I$45)*24</f>
        <v>0</v>
      </c>
      <c r="K33" s="161">
        <f>Settembre!L47</f>
        <v>0</v>
      </c>
      <c r="L33" s="162"/>
      <c r="M33" s="170"/>
      <c r="N33" s="170"/>
      <c r="O33" s="170"/>
      <c r="P33" s="171"/>
    </row>
    <row r="34" spans="1:16" ht="6" customHeight="1" x14ac:dyDescent="0.25">
      <c r="A34" s="94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101"/>
      <c r="M34" s="121"/>
      <c r="N34" s="121"/>
      <c r="O34" s="121"/>
      <c r="P34" s="147"/>
    </row>
    <row r="35" spans="1:16" ht="19.5" x14ac:dyDescent="0.3">
      <c r="A35" s="95" t="s">
        <v>38</v>
      </c>
      <c r="B35" s="103">
        <f>COUNTIFS(Ottobre!$G$15:$G$45,"VA = Vacanze",Ottobre!$H$15:$H$45,"Mezza giornata")*0.5+COUNTIFS(Ottobre!$G$15:$G$45,"VA = Vacanze",Ottobre!$H$15:$H$45,"Giornata intera")</f>
        <v>0</v>
      </c>
      <c r="C35" s="103">
        <f>COUNTIFS(Ottobre!$G$15:$G$45,"GF = Giorno festivo",Ottobre!$H$15:$H$45,"Mezza giornata")*0.5+COUNTIFS(Ottobre!$G$15:$G$45,"GF = Giorno festivo",Ottobre!$H$15:$H$45,"Giornata intera")</f>
        <v>0</v>
      </c>
      <c r="D35" s="103">
        <f>COUNTIF(Ottobre!$G$15:$G$45,"MA = Malattia")</f>
        <v>0</v>
      </c>
      <c r="E35" s="103">
        <f>COUNTIF(Ottobre!$G$15:$G$45,"IN = Incidente")</f>
        <v>0</v>
      </c>
      <c r="F35" s="103">
        <f>COUNTIF(Ottobre!$G$15:$G$45,"VP = Vacanze pagate")</f>
        <v>0</v>
      </c>
      <c r="G35" s="103">
        <f>COUNTIF(Ottobre!$G$15:$G$45,"MT = Maternità")</f>
        <v>0</v>
      </c>
      <c r="H35" s="103">
        <f>COUNTIF(Ottobre!$G$15:$G$45,"AB = Assenza breve")</f>
        <v>0</v>
      </c>
      <c r="I35" s="103">
        <f>COUNTIFS(Ottobre!$G$15:$G$45,"GL = Giorno libero",Ottobre!$H$15:$H$45,"Mezza giornata")*0.5+COUNTIFS(Ottobre!$G$15:$G$45,"GL = Giorno libero",Ottobre!$H$15:$H$45,"Giornata intera")</f>
        <v>0</v>
      </c>
      <c r="J35" s="103">
        <f>SUMIF(Ottobre!$G$15:$G$45,"CC = Conferenza/corso",Ottobre!$I$15:$I$45)*24</f>
        <v>0</v>
      </c>
      <c r="K35" s="161">
        <f>Ottobre!L48</f>
        <v>0</v>
      </c>
      <c r="L35" s="162"/>
      <c r="M35" s="170"/>
      <c r="N35" s="170"/>
      <c r="O35" s="170"/>
      <c r="P35" s="171"/>
    </row>
    <row r="36" spans="1:16" ht="6" customHeight="1" x14ac:dyDescent="0.25">
      <c r="A36" s="94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101"/>
      <c r="M36" s="121"/>
      <c r="N36" s="121"/>
      <c r="O36" s="121"/>
      <c r="P36" s="147"/>
    </row>
    <row r="37" spans="1:16" ht="19.5" x14ac:dyDescent="0.3">
      <c r="A37" s="95" t="s">
        <v>39</v>
      </c>
      <c r="B37" s="103">
        <f>COUNTIFS(Novembre!$G$15:$G$45,"VA = Vacanze",Novembre!$H$15:$H$45,"Mezza giornata")*0.5+COUNTIFS(Novembre!$G$15:$G$45,"VA = Vacanze",Novembre!$H$15:$H$45,"Giornata intera")</f>
        <v>0</v>
      </c>
      <c r="C37" s="103">
        <f>COUNTIFS(Novembre!$G$15:$G$45,"GF = Giorno festivo",Novembre!$H$15:$H$45,"Mezza giornata")*0.5+COUNTIFS(Novembre!$G$15:$G$45,"GF = Giorno festivo",Novembre!$H$15:$H$45,"Giornata intera")</f>
        <v>0</v>
      </c>
      <c r="D37" s="103">
        <f>COUNTIF(Novembre!$G$15:$G$45,"MA = Malattia")</f>
        <v>0</v>
      </c>
      <c r="E37" s="103">
        <f>COUNTIF(Novembre!$G$15:$G$45,"IN = Incidente")</f>
        <v>0</v>
      </c>
      <c r="F37" s="103">
        <f>COUNTIF(Novembre!$G$15:$G$45,"VP = Vacanze pagate")</f>
        <v>0</v>
      </c>
      <c r="G37" s="103">
        <f>COUNTIF(Novembre!$G$15:$G$45,"MT = Maternità")</f>
        <v>0</v>
      </c>
      <c r="H37" s="103">
        <f>COUNTIF(Novembre!$G$15:$G$45,"AB = Assenza breve")</f>
        <v>0</v>
      </c>
      <c r="I37" s="103">
        <f>COUNTIFS(Novembre!$G$15:$G$45,"GL = Giorno libero",Novembre!$H$15:$H$45,"Mezza giornata")*0.5+COUNTIFS(Novembre!$G$15:$G$45,"GL = Giorno libero",Novembre!$H$15:$H$45,"Giornata intera")</f>
        <v>0</v>
      </c>
      <c r="J37" s="103">
        <f>SUMIF(Novembre!$G$15:$G$45,"CC = Conferenza/corso",Novembre!$I$15:$I$45)*24</f>
        <v>0</v>
      </c>
      <c r="K37" s="161">
        <f>Novembre!L47</f>
        <v>0</v>
      </c>
      <c r="L37" s="162"/>
      <c r="M37" s="170"/>
      <c r="N37" s="170"/>
      <c r="O37" s="170"/>
      <c r="P37" s="171"/>
    </row>
    <row r="38" spans="1:16" ht="6" customHeight="1" x14ac:dyDescent="0.25">
      <c r="A38" s="94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101"/>
      <c r="M38" s="121"/>
      <c r="N38" s="121"/>
      <c r="O38" s="121"/>
      <c r="P38" s="147"/>
    </row>
    <row r="39" spans="1:16" ht="20.25" thickBot="1" x14ac:dyDescent="0.35">
      <c r="A39" s="97" t="s">
        <v>40</v>
      </c>
      <c r="B39" s="118">
        <f>COUNTIFS(Dicembre!$G$15:$G$45,"VA = Vacanze",Dicembre!$H$15:$H$45,"Mezza giornata")*0.5+COUNTIFS(Dicembre!$G$15:$G$45,"VA = Vacanze",Dicembre!$H$15:$H$45,"Giornata intera")</f>
        <v>0</v>
      </c>
      <c r="C39" s="118">
        <f>COUNTIFS(Dicembre!$G$15:$G$45,"GF = Giorno festivo",Dicembre!$H$15:$H$45,"Mezza giornata")*0.5+COUNTIFS(Dicembre!$G$15:$G$45,"GF = Giorno festivo",Dicembre!$H$15:$H$45,"Giornata intera")</f>
        <v>0</v>
      </c>
      <c r="D39" s="118">
        <f>COUNTIF(Dicembre!$G$15:$G$45,"MA = Malattia")</f>
        <v>0</v>
      </c>
      <c r="E39" s="118">
        <f>COUNTIF(Dicembre!$G$15:$G$45,"IN = Incidente")</f>
        <v>0</v>
      </c>
      <c r="F39" s="118">
        <f>COUNTIF(Dicembre!$G$15:$G$45,"VP = Vacanze pagate")</f>
        <v>0</v>
      </c>
      <c r="G39" s="118">
        <f>COUNTIF(Dicembre!$G$15:$G$45,"MT = Maternità")</f>
        <v>0</v>
      </c>
      <c r="H39" s="118">
        <f>COUNTIF(Dicembre!$G$15:$G$45,"AB = Assenza breve")</f>
        <v>0</v>
      </c>
      <c r="I39" s="118">
        <f>COUNTIFS(Dicembre!$G$15:$G$45,"GL = Giorno libero",Dicembre!$H$15:$H$45,"Mezza giornata")*0.5+COUNTIFS(Dicembre!$G$15:$G$45,"GL = Giorno libero",Dicembre!$H$15:$H$45,"Giornata intera")</f>
        <v>0</v>
      </c>
      <c r="J39" s="118">
        <f>SUMIF(Dicembre!$G$15:$G$45,"CC = Conferenza/corso",Dicembre!$I$15:$I$45)*24</f>
        <v>0</v>
      </c>
      <c r="K39" s="165">
        <f>Dicembre!L48</f>
        <v>0</v>
      </c>
      <c r="L39" s="166"/>
      <c r="M39" s="215"/>
      <c r="N39" s="215"/>
      <c r="O39" s="215"/>
      <c r="P39" s="216"/>
    </row>
    <row r="40" spans="1:16" ht="6" customHeight="1" thickBot="1" x14ac:dyDescent="0.3"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</row>
    <row r="41" spans="1:16" ht="15.75" thickBot="1" x14ac:dyDescent="0.3">
      <c r="A41" s="102" t="s">
        <v>41</v>
      </c>
      <c r="B41" s="117">
        <f>SUM(B17:B39)</f>
        <v>0</v>
      </c>
      <c r="C41" s="117">
        <f t="shared" ref="C41:J41" si="0">SUM(C17:C39)</f>
        <v>0</v>
      </c>
      <c r="D41" s="117">
        <f t="shared" si="0"/>
        <v>0</v>
      </c>
      <c r="E41" s="117">
        <f t="shared" si="0"/>
        <v>0</v>
      </c>
      <c r="F41" s="117">
        <f t="shared" si="0"/>
        <v>0</v>
      </c>
      <c r="G41" s="117">
        <f>SUM(G19:G39)</f>
        <v>0</v>
      </c>
      <c r="H41" s="117">
        <f t="shared" si="0"/>
        <v>0</v>
      </c>
      <c r="I41" s="117">
        <f t="shared" si="0"/>
        <v>0</v>
      </c>
      <c r="J41" s="117">
        <f t="shared" si="0"/>
        <v>0</v>
      </c>
      <c r="K41" s="172">
        <f>K39</f>
        <v>0</v>
      </c>
      <c r="L41" s="173"/>
      <c r="M41" s="150" t="s">
        <v>42</v>
      </c>
      <c r="N41" s="150"/>
      <c r="O41" s="150"/>
    </row>
    <row r="42" spans="1:16" x14ac:dyDescent="0.25">
      <c r="N42" s="109" t="s">
        <v>43</v>
      </c>
      <c r="O42" s="141"/>
      <c r="P42" s="141"/>
    </row>
    <row r="43" spans="1:16" x14ac:dyDescent="0.25">
      <c r="G43" s="131"/>
      <c r="H43" s="141"/>
      <c r="I43" s="108"/>
      <c r="J43" s="108"/>
      <c r="K43" s="108"/>
      <c r="L43" s="108"/>
      <c r="M43" s="108"/>
      <c r="N43" s="109" t="s">
        <v>44</v>
      </c>
      <c r="O43" s="141"/>
      <c r="P43" s="141"/>
    </row>
    <row r="44" spans="1:16" x14ac:dyDescent="0.25">
      <c r="G44" s="131"/>
      <c r="H44" s="141"/>
      <c r="I44" s="108">
        <v>29</v>
      </c>
      <c r="J44" s="108"/>
      <c r="K44" s="108"/>
      <c r="L44" s="108"/>
      <c r="M44" s="108"/>
      <c r="N44" s="109" t="s">
        <v>46</v>
      </c>
      <c r="O44" s="109"/>
      <c r="P44" s="109"/>
    </row>
    <row r="45" spans="1:16" x14ac:dyDescent="0.25">
      <c r="G45" s="131"/>
      <c r="H45" s="141"/>
      <c r="I45" s="108"/>
      <c r="J45" s="108"/>
      <c r="K45" s="108"/>
      <c r="L45" s="108"/>
      <c r="M45" s="108"/>
      <c r="N45" s="109" t="s">
        <v>47</v>
      </c>
      <c r="O45" s="109"/>
      <c r="P45" s="109"/>
    </row>
    <row r="46" spans="1:16" x14ac:dyDescent="0.25">
      <c r="A46" s="122" t="s">
        <v>45</v>
      </c>
      <c r="G46" s="132"/>
      <c r="H46" s="142"/>
      <c r="I46" s="123"/>
      <c r="J46" s="123"/>
      <c r="K46" s="123"/>
      <c r="L46" s="123"/>
      <c r="M46" s="123"/>
      <c r="N46" s="124" t="s">
        <v>48</v>
      </c>
      <c r="O46" s="124"/>
      <c r="P46" s="109"/>
    </row>
    <row r="47" spans="1:16" x14ac:dyDescent="0.25">
      <c r="G47" s="131"/>
      <c r="H47" s="141"/>
      <c r="I47" s="108" t="s">
        <v>81</v>
      </c>
      <c r="J47" s="108"/>
      <c r="K47" s="108"/>
      <c r="L47" s="108"/>
      <c r="M47" s="108"/>
      <c r="N47" s="109" t="s">
        <v>50</v>
      </c>
      <c r="O47" s="109"/>
      <c r="P47" s="109"/>
    </row>
    <row r="48" spans="1:16" x14ac:dyDescent="0.25">
      <c r="G48" s="131"/>
      <c r="H48" s="143"/>
      <c r="I48" s="112" t="s">
        <v>82</v>
      </c>
      <c r="J48" s="112"/>
      <c r="K48" s="112"/>
      <c r="L48" s="112"/>
      <c r="M48" s="112"/>
      <c r="N48" s="110" t="s">
        <v>52</v>
      </c>
      <c r="O48" s="109"/>
      <c r="P48" s="109"/>
    </row>
    <row r="49" spans="7:16" x14ac:dyDescent="0.25">
      <c r="G49" s="131"/>
      <c r="H49" s="141"/>
      <c r="I49" s="108" t="s">
        <v>83</v>
      </c>
      <c r="J49" s="108"/>
      <c r="K49" s="108"/>
      <c r="L49" s="113" t="s">
        <v>49</v>
      </c>
      <c r="M49" s="108"/>
      <c r="N49" s="110" t="s">
        <v>54</v>
      </c>
      <c r="O49" s="109"/>
      <c r="P49" s="109"/>
    </row>
    <row r="50" spans="7:16" x14ac:dyDescent="0.25">
      <c r="G50" s="131"/>
      <c r="H50" s="141"/>
      <c r="I50" s="108" t="s">
        <v>84</v>
      </c>
      <c r="J50" s="108"/>
      <c r="K50" s="108"/>
      <c r="L50" s="114" t="s">
        <v>51</v>
      </c>
      <c r="M50" s="108"/>
      <c r="N50" s="141" t="s">
        <v>55</v>
      </c>
      <c r="O50" s="110"/>
      <c r="P50" s="110"/>
    </row>
    <row r="51" spans="7:16" x14ac:dyDescent="0.25">
      <c r="G51" s="131"/>
      <c r="H51" s="141"/>
      <c r="I51" s="108" t="s">
        <v>85</v>
      </c>
      <c r="J51" s="108"/>
      <c r="K51" s="108"/>
      <c r="L51" s="113" t="s">
        <v>53</v>
      </c>
      <c r="M51" s="108"/>
      <c r="N51" s="141" t="s">
        <v>57</v>
      </c>
      <c r="O51" s="110"/>
      <c r="P51" s="110"/>
    </row>
    <row r="52" spans="7:16" x14ac:dyDescent="0.25">
      <c r="G52" s="131"/>
      <c r="H52" s="131"/>
      <c r="I52" s="108" t="s">
        <v>86</v>
      </c>
      <c r="J52" s="108"/>
      <c r="K52" s="108"/>
      <c r="L52" s="108"/>
      <c r="M52" s="108"/>
      <c r="N52" s="111" t="s">
        <v>55</v>
      </c>
      <c r="O52" s="111"/>
      <c r="P52" s="111"/>
    </row>
    <row r="53" spans="7:16" x14ac:dyDescent="0.25">
      <c r="G53" s="131"/>
      <c r="H53" s="131"/>
      <c r="I53" s="108" t="s">
        <v>87</v>
      </c>
      <c r="J53" s="108"/>
      <c r="K53" s="108"/>
      <c r="L53" s="108"/>
      <c r="M53" s="108"/>
      <c r="N53" s="111" t="s">
        <v>57</v>
      </c>
      <c r="O53" s="111"/>
      <c r="P53" s="111"/>
    </row>
  </sheetData>
  <sheetProtection algorithmName="SHA-512" hashValue="p142itdhFXYQcNaA4LChMpTuAEg37mdff1JTOWZyQRzWN2KZu/GVeNYxoFKqXJcKu1OXHp++CStQEc5VW4UDhw==" saltValue="oAnJt5BvSLiE6peHixoo4Q==" spinCount="100000" sheet="1" objects="1" scenarios="1"/>
  <mergeCells count="53">
    <mergeCell ref="M15:P15"/>
    <mergeCell ref="M23:P23"/>
    <mergeCell ref="M21:P21"/>
    <mergeCell ref="M19:P19"/>
    <mergeCell ref="M39:P39"/>
    <mergeCell ref="M37:P37"/>
    <mergeCell ref="M35:P35"/>
    <mergeCell ref="M33:P33"/>
    <mergeCell ref="M27:P27"/>
    <mergeCell ref="M25:P25"/>
    <mergeCell ref="A1:N1"/>
    <mergeCell ref="J12:L12"/>
    <mergeCell ref="J11:L11"/>
    <mergeCell ref="J10:L10"/>
    <mergeCell ref="J9:L9"/>
    <mergeCell ref="A12:I12"/>
    <mergeCell ref="A11:I11"/>
    <mergeCell ref="A10:I10"/>
    <mergeCell ref="A9:I9"/>
    <mergeCell ref="M6:P6"/>
    <mergeCell ref="M5:P5"/>
    <mergeCell ref="M4:P4"/>
    <mergeCell ref="K41:L41"/>
    <mergeCell ref="A4:B4"/>
    <mergeCell ref="A5:B5"/>
    <mergeCell ref="A6:B6"/>
    <mergeCell ref="K27:L27"/>
    <mergeCell ref="K25:L25"/>
    <mergeCell ref="K23:L23"/>
    <mergeCell ref="K21:L21"/>
    <mergeCell ref="K19:L19"/>
    <mergeCell ref="A7:B7"/>
    <mergeCell ref="K31:L31"/>
    <mergeCell ref="K29:L29"/>
    <mergeCell ref="J6:L6"/>
    <mergeCell ref="J5:L5"/>
    <mergeCell ref="J4:L4"/>
    <mergeCell ref="M41:O41"/>
    <mergeCell ref="C4:I4"/>
    <mergeCell ref="C5:I5"/>
    <mergeCell ref="C6:I6"/>
    <mergeCell ref="C7:I7"/>
    <mergeCell ref="J7:L7"/>
    <mergeCell ref="K17:L17"/>
    <mergeCell ref="K37:L37"/>
    <mergeCell ref="K35:L35"/>
    <mergeCell ref="K33:L33"/>
    <mergeCell ref="K15:L15"/>
    <mergeCell ref="K39:L39"/>
    <mergeCell ref="M7:P7"/>
    <mergeCell ref="M17:P17"/>
    <mergeCell ref="M31:P31"/>
    <mergeCell ref="M29:P29"/>
  </mergeCells>
  <pageMargins left="0.11811023622047245" right="0.11811023622047245" top="0.78740157480314965" bottom="0.43307086614173229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16</xdr:col>
                <xdr:colOff>85725</xdr:colOff>
                <xdr:row>0</xdr:row>
                <xdr:rowOff>381000</xdr:rowOff>
              </from>
              <to>
                <xdr:col>22</xdr:col>
                <xdr:colOff>1733550</xdr:colOff>
                <xdr:row>16</xdr:row>
                <xdr:rowOff>142875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autoPict="0" r:id="rId7">
            <anchor moveWithCells="1">
              <from>
                <xdr:col>16</xdr:col>
                <xdr:colOff>104775</xdr:colOff>
                <xdr:row>22</xdr:row>
                <xdr:rowOff>76200</xdr:rowOff>
              </from>
              <to>
                <xdr:col>19</xdr:col>
                <xdr:colOff>657225</xdr:colOff>
                <xdr:row>36</xdr:row>
                <xdr:rowOff>171450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37</v>
      </c>
      <c r="O1" s="8">
        <f>Panoramica!O1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Agosto!L48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IF(Agosto!B45="Lu","Ma",IF(Agosto!B45="Ma","Me", IF(Agosto!B45="Me","Gio", IF(Agosto!B45="Gio","Ve", IF(Agosto!B45="Ve","Sa", IF(Agosto!B45="Sa","Do", IF(Agosto!B45="Do","Lu",)))))))</f>
        <v>Do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Lu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Ma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Me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Gio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Ve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Sa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Do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Lu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Ma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Me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Gio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Ve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Sa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Do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Lu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Ma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Me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Gio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Ve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Sa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Do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Lu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Ma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Me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Gio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Ve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Sa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Do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thickBot="1" x14ac:dyDescent="0.35">
      <c r="A44" s="54">
        <v>30</v>
      </c>
      <c r="B44" s="55" t="str">
        <f t="shared" si="1"/>
        <v>Lu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19"/>
      <c r="O44" s="22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seqCN3c0jXGG/i61wHtks+TRwb48ES5suUuu1W1jsRJqEQjFHHnNKEUNxMf3ECjN1+6uLbLC+v6b65dYlaQ7xA==" saltValue="YVKKek985hSSZJ4dlMuPXw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C7"/>
    <mergeCell ref="D7:E7"/>
    <mergeCell ref="A8:C8"/>
    <mergeCell ref="D8:E8"/>
    <mergeCell ref="A1:D1"/>
    <mergeCell ref="N3:O3"/>
    <mergeCell ref="A3:E3"/>
    <mergeCell ref="A5:C5"/>
    <mergeCell ref="D5:E5"/>
    <mergeCell ref="A6:C6"/>
    <mergeCell ref="D6:E6"/>
  </mergeCells>
  <conditionalFormatting sqref="A45:L45">
    <cfRule type="expression" dxfId="203" priority="77">
      <formula>$G45="MU = Mutterschaft"</formula>
    </cfRule>
    <cfRule type="expression" dxfId="202" priority="78">
      <formula>$G45="TK = Tagungen/Kurse"</formula>
    </cfRule>
    <cfRule type="expression" dxfId="201" priority="79">
      <formula>$G45="KO = Kompensation"</formula>
    </cfRule>
    <cfRule type="expression" dxfId="200" priority="80">
      <formula>$G45="BE = Bez. Urlaubstage"</formula>
    </cfRule>
    <cfRule type="expression" dxfId="199" priority="81">
      <formula>$G45="UN = Unfall"</formula>
    </cfRule>
    <cfRule type="expression" dxfId="198" priority="82">
      <formula>$G45="KR = Krankheit"</formula>
    </cfRule>
    <cfRule type="expression" dxfId="197" priority="83">
      <formula>$G45="FT = Feiertag"</formula>
    </cfRule>
    <cfRule type="expression" dxfId="196" priority="84">
      <formula>$G45="FE = Ferien"</formula>
    </cfRule>
  </conditionalFormatting>
  <conditionalFormatting sqref="L47:L48">
    <cfRule type="expression" dxfId="195" priority="61">
      <formula>$G47="MU = Mutterschaft"</formula>
    </cfRule>
    <cfRule type="expression" dxfId="194" priority="62">
      <formula>$G47="TK = Tagungen/Kurse"</formula>
    </cfRule>
    <cfRule type="expression" dxfId="193" priority="63">
      <formula>$G47="KO = Kompensation"</formula>
    </cfRule>
    <cfRule type="expression" dxfId="192" priority="64">
      <formula>$G47="BE = Bez. Urlaubstage"</formula>
    </cfRule>
    <cfRule type="expression" dxfId="191" priority="65">
      <formula>$G47="UN = Unfall"</formula>
    </cfRule>
    <cfRule type="expression" dxfId="190" priority="66">
      <formula>$G47="KR = Krankheit"</formula>
    </cfRule>
    <cfRule type="expression" dxfId="189" priority="67">
      <formula>$G47="FT = Feiertag"</formula>
    </cfRule>
    <cfRule type="expression" dxfId="188" priority="68">
      <formula>$G47="FE = Ferien"</formula>
    </cfRule>
  </conditionalFormatting>
  <conditionalFormatting sqref="L13">
    <cfRule type="expression" dxfId="187" priority="53">
      <formula>$G13="MU = Mutterschaft"</formula>
    </cfRule>
    <cfRule type="expression" dxfId="186" priority="54">
      <formula>$G13="TK = Tagungen/Kurse"</formula>
    </cfRule>
    <cfRule type="expression" dxfId="185" priority="55">
      <formula>$G13="KO = Kompensation"</formula>
    </cfRule>
    <cfRule type="expression" dxfId="184" priority="56">
      <formula>$G13="BE = Bez. Urlaubstage"</formula>
    </cfRule>
    <cfRule type="expression" dxfId="183" priority="57">
      <formula>$G13="UN = Unfall"</formula>
    </cfRule>
    <cfRule type="expression" dxfId="182" priority="58">
      <formula>$G13="KR = Krankheit"</formula>
    </cfRule>
    <cfRule type="expression" dxfId="181" priority="59">
      <formula>$G13="FT = Feiertag"</formula>
    </cfRule>
    <cfRule type="expression" dxfId="180" priority="60">
      <formula>$G13="FE = Ferien"</formula>
    </cfRule>
  </conditionalFormatting>
  <conditionalFormatting sqref="L5:L8">
    <cfRule type="expression" dxfId="179" priority="20">
      <formula>$G5="MU = Mutterschaft"</formula>
    </cfRule>
    <cfRule type="expression" dxfId="178" priority="21">
      <formula>$G5="TK = Tagungen/Kurse"</formula>
    </cfRule>
    <cfRule type="expression" dxfId="177" priority="22">
      <formula>$G5="KO = Kompensation"</formula>
    </cfRule>
    <cfRule type="expression" dxfId="176" priority="23">
      <formula>$G5="BE = Bez. Urlaubstage"</formula>
    </cfRule>
    <cfRule type="expression" dxfId="175" priority="24">
      <formula>$G5="UN = Unfall"</formula>
    </cfRule>
    <cfRule type="expression" dxfId="174" priority="25">
      <formula>$G5="KR = Krankheit"</formula>
    </cfRule>
    <cfRule type="expression" dxfId="173" priority="26">
      <formula>$G5="FT = Feiertag"</formula>
    </cfRule>
    <cfRule type="expression" dxfId="172" priority="27">
      <formula>$G5="FE = Ferien"</formula>
    </cfRule>
  </conditionalFormatting>
  <conditionalFormatting sqref="J5:J7">
    <cfRule type="expression" dxfId="171" priority="12">
      <formula>$G5="MU = Mutterschaft"</formula>
    </cfRule>
    <cfRule type="expression" dxfId="170" priority="13">
      <formula>$G5="TK = Tagungen/Kurse"</formula>
    </cfRule>
    <cfRule type="expression" dxfId="169" priority="14">
      <formula>$G5="KO = Kompensation"</formula>
    </cfRule>
    <cfRule type="expression" dxfId="168" priority="15">
      <formula>$G5="BE = Bez. Urlaubstage"</formula>
    </cfRule>
    <cfRule type="expression" dxfId="167" priority="16">
      <formula>$G5="UN = Unfall"</formula>
    </cfRule>
    <cfRule type="expression" dxfId="166" priority="17">
      <formula>$G5="KR = Krankheit"</formula>
    </cfRule>
    <cfRule type="expression" dxfId="165" priority="18">
      <formula>$G5="FT = Feiertag"</formula>
    </cfRule>
    <cfRule type="expression" dxfId="164" priority="19">
      <formula>$G5="FE = Ferien"</formula>
    </cfRule>
  </conditionalFormatting>
  <conditionalFormatting sqref="A15:L44">
    <cfRule type="expression" dxfId="163" priority="4">
      <formula>$G15="MT = Maternità"</formula>
    </cfRule>
    <cfRule type="expression" dxfId="162" priority="5">
      <formula>$G15="CC = Conferenza/corso"</formula>
    </cfRule>
    <cfRule type="expression" dxfId="161" priority="6">
      <formula>$G15="CO = Compensazione"</formula>
    </cfRule>
    <cfRule type="expression" dxfId="160" priority="7">
      <formula>$G15="VP = Vacanze pagate"</formula>
    </cfRule>
    <cfRule type="expression" dxfId="159" priority="8">
      <formula>$G15="IN = Incidente"</formula>
    </cfRule>
    <cfRule type="expression" dxfId="158" priority="9">
      <formula>$G15="MA = Malattia"</formula>
    </cfRule>
    <cfRule type="expression" dxfId="157" priority="10">
      <formula>$G15="GF = Giorno festivo"</formula>
    </cfRule>
    <cfRule type="expression" dxfId="156" priority="11">
      <formula>$G15="VA = Vacanze"</formula>
    </cfRule>
  </conditionalFormatting>
  <conditionalFormatting sqref="A15:L44">
    <cfRule type="expression" dxfId="155" priority="1">
      <formula>$B15="Do"</formula>
    </cfRule>
    <cfRule type="expression" dxfId="154" priority="2">
      <formula>$G15="GL = Giorno libero"</formula>
    </cfRule>
    <cfRule type="expression" dxfId="153" priority="3">
      <formula>$G15="AB = Assenza breve"</formula>
    </cfRule>
  </conditionalFormatting>
  <dataValidations count="6">
    <dataValidation type="list" allowBlank="1" showInputMessage="1" showErrorMessage="1" sqref="H45">
      <formula1>IF(ISTEXT(G45)=TRUE,Ferien,)</formula1>
    </dataValidation>
    <dataValidation type="time" allowBlank="1" showInputMessage="1" showErrorMessage="1" sqref="I45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>
      <formula1>0</formula1>
      <formula2>0.999305555555556</formula2>
    </dataValidation>
    <dataValidation type="decimal" allowBlank="1" showInputMessage="1" showErrorMessage="1" errorTitle="Ungültiges Format" sqref="I15:I44">
      <formula1>0</formula1>
      <formula2>14</formula2>
    </dataValidation>
    <dataValidation type="list" allowBlank="1" showInputMessage="1" showErrorMessage="1" sqref="G15:G45">
      <formula1>Legenden</formula1>
    </dataValidation>
    <dataValidation type="list" allowBlank="1" showInputMessage="1" showErrorMessage="1" sqref="H15:H44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38</v>
      </c>
      <c r="O1" s="8">
        <f>Panoramica!O1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Settembre!L47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IF(Settembre!B44="Lu","Ma",IF(Settembre!B44="Ma","Me", IF(Settembre!B44="Me","Gio", IF(Settembre!B44="Gio","Ve", IF(Settembre!B44="Ve","Sa", IF(Settembre!B44="Sa","Do", IF(Settembre!B44="Do","Lu",)))))))</f>
        <v>Ma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Me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Gio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Ve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Sa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Do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Lu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Ma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Me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Gio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Ve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Sa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Do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Lu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Ma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Me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Gio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Ve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Sa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Do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Lu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Ma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Me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Gio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Ve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Sa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Do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Lu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Ma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Me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Gio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iaJZRroSx8oaKFGTjTrb6Vm1oKZ9g7puCGT4YlnZDa8eUC5d6c0KvsuZe5G+oXpGdHRQpCBXHTFIlcJEK+JUcQ==" saltValue="MyXha4mLOKT1PYvDz18VSw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152" priority="77">
      <formula>$G46="MU = Mutterschaft"</formula>
    </cfRule>
    <cfRule type="expression" dxfId="151" priority="78">
      <formula>$G46="TK = Tagungen/Kurse"</formula>
    </cfRule>
    <cfRule type="expression" dxfId="150" priority="79">
      <formula>$G46="KO = Kompensation"</formula>
    </cfRule>
    <cfRule type="expression" dxfId="149" priority="80">
      <formula>$G46="BE = Bez. Urlaubstage"</formula>
    </cfRule>
    <cfRule type="expression" dxfId="148" priority="81">
      <formula>$G46="UN = Unfall"</formula>
    </cfRule>
    <cfRule type="expression" dxfId="147" priority="82">
      <formula>$G46="KR = Krankheit"</formula>
    </cfRule>
    <cfRule type="expression" dxfId="146" priority="83">
      <formula>$G46="FT = Feiertag"</formula>
    </cfRule>
    <cfRule type="expression" dxfId="145" priority="84">
      <formula>$G46="FE = Ferien"</formula>
    </cfRule>
  </conditionalFormatting>
  <conditionalFormatting sqref="L48:L49">
    <cfRule type="expression" dxfId="144" priority="61">
      <formula>$G48="MU = Mutterschaft"</formula>
    </cfRule>
    <cfRule type="expression" dxfId="143" priority="62">
      <formula>$G48="TK = Tagungen/Kurse"</formula>
    </cfRule>
    <cfRule type="expression" dxfId="142" priority="63">
      <formula>$G48="KO = Kompensation"</formula>
    </cfRule>
    <cfRule type="expression" dxfId="141" priority="64">
      <formula>$G48="BE = Bez. Urlaubstage"</formula>
    </cfRule>
    <cfRule type="expression" dxfId="140" priority="65">
      <formula>$G48="UN = Unfall"</formula>
    </cfRule>
    <cfRule type="expression" dxfId="139" priority="66">
      <formula>$G48="KR = Krankheit"</formula>
    </cfRule>
    <cfRule type="expression" dxfId="138" priority="67">
      <formula>$G48="FT = Feiertag"</formula>
    </cfRule>
    <cfRule type="expression" dxfId="137" priority="68">
      <formula>$G48="FE = Ferien"</formula>
    </cfRule>
  </conditionalFormatting>
  <conditionalFormatting sqref="L13">
    <cfRule type="expression" dxfId="136" priority="53">
      <formula>$G13="MU = Mutterschaft"</formula>
    </cfRule>
    <cfRule type="expression" dxfId="135" priority="54">
      <formula>$G13="TK = Tagungen/Kurse"</formula>
    </cfRule>
    <cfRule type="expression" dxfId="134" priority="55">
      <formula>$G13="KO = Kompensation"</formula>
    </cfRule>
    <cfRule type="expression" dxfId="133" priority="56">
      <formula>$G13="BE = Bez. Urlaubstage"</formula>
    </cfRule>
    <cfRule type="expression" dxfId="132" priority="57">
      <formula>$G13="UN = Unfall"</formula>
    </cfRule>
    <cfRule type="expression" dxfId="131" priority="58">
      <formula>$G13="KR = Krankheit"</formula>
    </cfRule>
    <cfRule type="expression" dxfId="130" priority="59">
      <formula>$G13="FT = Feiertag"</formula>
    </cfRule>
    <cfRule type="expression" dxfId="129" priority="60">
      <formula>$G13="FE = Ferien"</formula>
    </cfRule>
  </conditionalFormatting>
  <conditionalFormatting sqref="L5:L8">
    <cfRule type="expression" dxfId="128" priority="20">
      <formula>$G5="MU = Mutterschaft"</formula>
    </cfRule>
    <cfRule type="expression" dxfId="127" priority="21">
      <formula>$G5="TK = Tagungen/Kurse"</formula>
    </cfRule>
    <cfRule type="expression" dxfId="126" priority="22">
      <formula>$G5="KO = Kompensation"</formula>
    </cfRule>
    <cfRule type="expression" dxfId="125" priority="23">
      <formula>$G5="BE = Bez. Urlaubstage"</formula>
    </cfRule>
    <cfRule type="expression" dxfId="124" priority="24">
      <formula>$G5="UN = Unfall"</formula>
    </cfRule>
    <cfRule type="expression" dxfId="123" priority="25">
      <formula>$G5="KR = Krankheit"</formula>
    </cfRule>
    <cfRule type="expression" dxfId="122" priority="26">
      <formula>$G5="FT = Feiertag"</formula>
    </cfRule>
    <cfRule type="expression" dxfId="121" priority="27">
      <formula>$G5="FE = Ferien"</formula>
    </cfRule>
  </conditionalFormatting>
  <conditionalFormatting sqref="J5:J7">
    <cfRule type="expression" dxfId="120" priority="12">
      <formula>$G5="MU = Mutterschaft"</formula>
    </cfRule>
    <cfRule type="expression" dxfId="119" priority="13">
      <formula>$G5="TK = Tagungen/Kurse"</formula>
    </cfRule>
    <cfRule type="expression" dxfId="118" priority="14">
      <formula>$G5="KO = Kompensation"</formula>
    </cfRule>
    <cfRule type="expression" dxfId="117" priority="15">
      <formula>$G5="BE = Bez. Urlaubstage"</formula>
    </cfRule>
    <cfRule type="expression" dxfId="116" priority="16">
      <formula>$G5="UN = Unfall"</formula>
    </cfRule>
    <cfRule type="expression" dxfId="115" priority="17">
      <formula>$G5="KR = Krankheit"</formula>
    </cfRule>
    <cfRule type="expression" dxfId="114" priority="18">
      <formula>$G5="FT = Feiertag"</formula>
    </cfRule>
    <cfRule type="expression" dxfId="113" priority="19">
      <formula>$G5="FE = Ferien"</formula>
    </cfRule>
  </conditionalFormatting>
  <conditionalFormatting sqref="A15:L45">
    <cfRule type="expression" dxfId="112" priority="4">
      <formula>$G15="MT = Maternità"</formula>
    </cfRule>
    <cfRule type="expression" dxfId="111" priority="5">
      <formula>$G15="CC = Conferenza/corso"</formula>
    </cfRule>
    <cfRule type="expression" dxfId="110" priority="6">
      <formula>$G15="CO = Compensazione"</formula>
    </cfRule>
    <cfRule type="expression" dxfId="109" priority="7">
      <formula>$G15="VP = Vacanze pagate"</formula>
    </cfRule>
    <cfRule type="expression" dxfId="108" priority="8">
      <formula>$G15="IN = Incidente"</formula>
    </cfRule>
    <cfRule type="expression" dxfId="107" priority="9">
      <formula>$G15="MA = Malattia"</formula>
    </cfRule>
    <cfRule type="expression" dxfId="106" priority="10">
      <formula>$G15="GF = Giorno festivo"</formula>
    </cfRule>
    <cfRule type="expression" dxfId="105" priority="11">
      <formula>$G15="VA = Vacanze"</formula>
    </cfRule>
  </conditionalFormatting>
  <conditionalFormatting sqref="A15:L45">
    <cfRule type="expression" dxfId="104" priority="1">
      <formula>$B15="Do"</formula>
    </cfRule>
    <cfRule type="expression" dxfId="103" priority="2">
      <formula>$G15="GL = Giorno libero"</formula>
    </cfRule>
    <cfRule type="expression" dxfId="102" priority="3">
      <formula>$G15="AB = Assenza breve"</formula>
    </cfRule>
  </conditionalFormatting>
  <dataValidations count="6">
    <dataValidation type="list" allowBlank="1" showInputMessage="1" showErrorMessage="1" sqref="H15:H45">
      <formula1>IF(OR(G15="VA = Vacanze",G15="GF = Giorno festivo",G15="GL = Giorno libero"),Ferien,)</formula1>
    </dataValidation>
    <dataValidation type="decimal" allowBlank="1" showInputMessage="1" showErrorMessage="1" errorTitle="Ungültiges Format" sqref="I15:I45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time" allowBlank="1" showInputMessage="1" showErrorMessage="1" sqref="I46">
      <formula1>0</formula1>
      <formula2>0.583333333333333</formula2>
    </dataValidation>
    <dataValidation type="list" allowBlank="1" showInputMessage="1" showErrorMessage="1" sqref="H46">
      <formula1>IF(ISTEXT(G46)=TRUE,Ferien,)</formula1>
    </dataValidation>
    <dataValidation type="list" allowBlank="1" showInputMessage="1" showErrorMessage="1" sqref="G15:G46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39</v>
      </c>
      <c r="O1" s="8">
        <f>Panoramica!O1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Ottobre!L48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IF(Ottobre!B45="Lu","Ma",IF(Ottobre!B45="Ma","Me", IF(Ottobre!B45="Me","Gio", IF(Ottobre!B45="Gio","Ve", IF(Ottobre!B45="Ve","Sa", IF(Ottobre!B45="Sa","Do", IF(Ottobre!B45="Do","Lu",)))))))</f>
        <v>Ve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Sa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Do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Lu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Ma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Me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Gio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Ve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Sa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Do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Lu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Ma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Me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Gio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Ve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Sa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Do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Lu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Ma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Me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Gio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Ve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Sa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Do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Lu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Ma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Me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Gio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Ve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thickBot="1" x14ac:dyDescent="0.35">
      <c r="A44" s="54">
        <v>30</v>
      </c>
      <c r="B44" s="55" t="str">
        <f t="shared" si="1"/>
        <v>Sa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19"/>
      <c r="O44" s="22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YbzzhZOHNlPEj22GUzHgL4JkhudiPS8COR0dSbubRB4HO72A/DbLnIotCSMqKtoodXwQ1hDyWB1NTGU+u6f6Gg==" saltValue="nyTg7/KZt/fA3IOWjd4VIA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C7"/>
    <mergeCell ref="D7:E7"/>
    <mergeCell ref="A8:C8"/>
    <mergeCell ref="D8:E8"/>
    <mergeCell ref="A1:D1"/>
    <mergeCell ref="N3:O3"/>
    <mergeCell ref="A3:E3"/>
    <mergeCell ref="A5:C5"/>
    <mergeCell ref="D5:E5"/>
    <mergeCell ref="A6:C6"/>
    <mergeCell ref="D6:E6"/>
  </mergeCells>
  <conditionalFormatting sqref="A45:L45">
    <cfRule type="expression" dxfId="101" priority="77">
      <formula>$G45="MU = Mutterschaft"</formula>
    </cfRule>
    <cfRule type="expression" dxfId="100" priority="78">
      <formula>$G45="TK = Tagungen/Kurse"</formula>
    </cfRule>
    <cfRule type="expression" dxfId="99" priority="79">
      <formula>$G45="KO = Kompensation"</formula>
    </cfRule>
    <cfRule type="expression" dxfId="98" priority="80">
      <formula>$G45="BE = Bez. Urlaubstage"</formula>
    </cfRule>
    <cfRule type="expression" dxfId="97" priority="81">
      <formula>$G45="UN = Unfall"</formula>
    </cfRule>
    <cfRule type="expression" dxfId="96" priority="82">
      <formula>$G45="KR = Krankheit"</formula>
    </cfRule>
    <cfRule type="expression" dxfId="95" priority="83">
      <formula>$G45="FT = Feiertag"</formula>
    </cfRule>
    <cfRule type="expression" dxfId="94" priority="84">
      <formula>$G45="FE = Ferien"</formula>
    </cfRule>
  </conditionalFormatting>
  <conditionalFormatting sqref="L47:L48">
    <cfRule type="expression" dxfId="93" priority="61">
      <formula>$G47="MU = Mutterschaft"</formula>
    </cfRule>
    <cfRule type="expression" dxfId="92" priority="62">
      <formula>$G47="TK = Tagungen/Kurse"</formula>
    </cfRule>
    <cfRule type="expression" dxfId="91" priority="63">
      <formula>$G47="KO = Kompensation"</formula>
    </cfRule>
    <cfRule type="expression" dxfId="90" priority="64">
      <formula>$G47="BE = Bez. Urlaubstage"</formula>
    </cfRule>
    <cfRule type="expression" dxfId="89" priority="65">
      <formula>$G47="UN = Unfall"</formula>
    </cfRule>
    <cfRule type="expression" dxfId="88" priority="66">
      <formula>$G47="KR = Krankheit"</formula>
    </cfRule>
    <cfRule type="expression" dxfId="87" priority="67">
      <formula>$G47="FT = Feiertag"</formula>
    </cfRule>
    <cfRule type="expression" dxfId="86" priority="68">
      <formula>$G47="FE = Ferien"</formula>
    </cfRule>
  </conditionalFormatting>
  <conditionalFormatting sqref="L13">
    <cfRule type="expression" dxfId="85" priority="53">
      <formula>$G13="MU = Mutterschaft"</formula>
    </cfRule>
    <cfRule type="expression" dxfId="84" priority="54">
      <formula>$G13="TK = Tagungen/Kurse"</formula>
    </cfRule>
    <cfRule type="expression" dxfId="83" priority="55">
      <formula>$G13="KO = Kompensation"</formula>
    </cfRule>
    <cfRule type="expression" dxfId="82" priority="56">
      <formula>$G13="BE = Bez. Urlaubstage"</formula>
    </cfRule>
    <cfRule type="expression" dxfId="81" priority="57">
      <formula>$G13="UN = Unfall"</formula>
    </cfRule>
    <cfRule type="expression" dxfId="80" priority="58">
      <formula>$G13="KR = Krankheit"</formula>
    </cfRule>
    <cfRule type="expression" dxfId="79" priority="59">
      <formula>$G13="FT = Feiertag"</formula>
    </cfRule>
    <cfRule type="expression" dxfId="78" priority="60">
      <formula>$G13="FE = Ferien"</formula>
    </cfRule>
  </conditionalFormatting>
  <conditionalFormatting sqref="L5:L8">
    <cfRule type="expression" dxfId="77" priority="20">
      <formula>$G5="MU = Mutterschaft"</formula>
    </cfRule>
    <cfRule type="expression" dxfId="76" priority="21">
      <formula>$G5="TK = Tagungen/Kurse"</formula>
    </cfRule>
    <cfRule type="expression" dxfId="75" priority="22">
      <formula>$G5="KO = Kompensation"</formula>
    </cfRule>
    <cfRule type="expression" dxfId="74" priority="23">
      <formula>$G5="BE = Bez. Urlaubstage"</formula>
    </cfRule>
    <cfRule type="expression" dxfId="73" priority="24">
      <formula>$G5="UN = Unfall"</formula>
    </cfRule>
    <cfRule type="expression" dxfId="72" priority="25">
      <formula>$G5="KR = Krankheit"</formula>
    </cfRule>
    <cfRule type="expression" dxfId="71" priority="26">
      <formula>$G5="FT = Feiertag"</formula>
    </cfRule>
    <cfRule type="expression" dxfId="70" priority="27">
      <formula>$G5="FE = Ferien"</formula>
    </cfRule>
  </conditionalFormatting>
  <conditionalFormatting sqref="J5:J7">
    <cfRule type="expression" dxfId="69" priority="12">
      <formula>$G5="MU = Mutterschaft"</formula>
    </cfRule>
    <cfRule type="expression" dxfId="68" priority="13">
      <formula>$G5="TK = Tagungen/Kurse"</formula>
    </cfRule>
    <cfRule type="expression" dxfId="67" priority="14">
      <formula>$G5="KO = Kompensation"</formula>
    </cfRule>
    <cfRule type="expression" dxfId="66" priority="15">
      <formula>$G5="BE = Bez. Urlaubstage"</formula>
    </cfRule>
    <cfRule type="expression" dxfId="65" priority="16">
      <formula>$G5="UN = Unfall"</formula>
    </cfRule>
    <cfRule type="expression" dxfId="64" priority="17">
      <formula>$G5="KR = Krankheit"</formula>
    </cfRule>
    <cfRule type="expression" dxfId="63" priority="18">
      <formula>$G5="FT = Feiertag"</formula>
    </cfRule>
    <cfRule type="expression" dxfId="62" priority="19">
      <formula>$G5="FE = Ferien"</formula>
    </cfRule>
  </conditionalFormatting>
  <conditionalFormatting sqref="A15:L44">
    <cfRule type="expression" dxfId="61" priority="4">
      <formula>$G15="MT = Maternità"</formula>
    </cfRule>
    <cfRule type="expression" dxfId="60" priority="5">
      <formula>$G15="CC = Conferenza/corso"</formula>
    </cfRule>
    <cfRule type="expression" dxfId="59" priority="6">
      <formula>$G15="CO = Compensazione"</formula>
    </cfRule>
    <cfRule type="expression" dxfId="58" priority="7">
      <formula>$G15="VP = Vacanze pagate"</formula>
    </cfRule>
    <cfRule type="expression" dxfId="57" priority="8">
      <formula>$G15="IN = Incidente"</formula>
    </cfRule>
    <cfRule type="expression" dxfId="56" priority="9">
      <formula>$G15="MA = Malattia"</formula>
    </cfRule>
    <cfRule type="expression" dxfId="55" priority="10">
      <formula>$G15="GF = Giorno festivo"</formula>
    </cfRule>
    <cfRule type="expression" dxfId="54" priority="11">
      <formula>$G15="VA = Vacanze"</formula>
    </cfRule>
  </conditionalFormatting>
  <conditionalFormatting sqref="A15:L44">
    <cfRule type="expression" dxfId="53" priority="1">
      <formula>$B15="Do"</formula>
    </cfRule>
    <cfRule type="expression" dxfId="52" priority="2">
      <formula>$G15="GL = Giorno libero"</formula>
    </cfRule>
    <cfRule type="expression" dxfId="51" priority="3">
      <formula>$G15="AB = Assenza breve"</formula>
    </cfRule>
  </conditionalFormatting>
  <dataValidations count="6">
    <dataValidation type="list" allowBlank="1" showInputMessage="1" showErrorMessage="1" sqref="H45">
      <formula1>IF(ISTEXT(G45)=TRUE,Ferien,)</formula1>
    </dataValidation>
    <dataValidation type="time" allowBlank="1" showInputMessage="1" showErrorMessage="1" sqref="I45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>
      <formula1>0</formula1>
      <formula2>0.999305555555556</formula2>
    </dataValidation>
    <dataValidation type="decimal" allowBlank="1" showInputMessage="1" showErrorMessage="1" errorTitle="Ungültiges Format" sqref="I15:I44">
      <formula1>0</formula1>
      <formula2>14</formula2>
    </dataValidation>
    <dataValidation type="list" allowBlank="1" showInputMessage="1" showErrorMessage="1" sqref="G15:G45">
      <formula1>Legenden</formula1>
    </dataValidation>
    <dataValidation type="list" allowBlank="1" showInputMessage="1" showErrorMessage="1" sqref="H15:H44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J6" sqref="J6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40</v>
      </c>
      <c r="O1" s="8">
        <f>Panoramica!O1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64.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Novembre!L47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IF(Novembre!B44="Lu","Ma",IF(Novembre!B44="Ma","Me", IF(Novembre!B44="Me","Gio", IF(Novembre!B44="Gio","Ve", IF(Novembre!B44="Ve","Sa", IF(Novembre!B44="Sa","Do", IF(Novembre!B44="Do","Lu",)))))))</f>
        <v>Do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Lu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Ma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Me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Gio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Ve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Sa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Do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Lu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Ma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Me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Gio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Ve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Sa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Do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Lu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Ma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Me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Gio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Ve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Sa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Do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Lu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Ma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Me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Gio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Ve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Sa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Do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Lu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Ma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B4tZNWyN/oyMmxIcwR/4s74b8YFurNbbFVcMuNc18P7mUl2jUJWlFw8Fr+n1/caSkv9UTRzXe+7cnWaRIHrjLw==" saltValue="NN8t1UC9FQQr+NBpbKAJXQ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50" priority="77">
      <formula>$G46="MU = Mutterschaft"</formula>
    </cfRule>
    <cfRule type="expression" dxfId="49" priority="78">
      <formula>$G46="TK = Tagungen/Kurse"</formula>
    </cfRule>
    <cfRule type="expression" dxfId="48" priority="79">
      <formula>$G46="KO = Kompensation"</formula>
    </cfRule>
    <cfRule type="expression" dxfId="47" priority="80">
      <formula>$G46="BE = Bez. Urlaubstage"</formula>
    </cfRule>
    <cfRule type="expression" dxfId="46" priority="81">
      <formula>$G46="UN = Unfall"</formula>
    </cfRule>
    <cfRule type="expression" dxfId="45" priority="82">
      <formula>$G46="KR = Krankheit"</formula>
    </cfRule>
    <cfRule type="expression" dxfId="44" priority="83">
      <formula>$G46="FT = Feiertag"</formula>
    </cfRule>
    <cfRule type="expression" dxfId="43" priority="84">
      <formula>$G46="FE = Ferien"</formula>
    </cfRule>
  </conditionalFormatting>
  <conditionalFormatting sqref="L48:L49">
    <cfRule type="expression" dxfId="42" priority="61">
      <formula>$G48="MU = Mutterschaft"</formula>
    </cfRule>
    <cfRule type="expression" dxfId="41" priority="62">
      <formula>$G48="TK = Tagungen/Kurse"</formula>
    </cfRule>
    <cfRule type="expression" dxfId="40" priority="63">
      <formula>$G48="KO = Kompensation"</formula>
    </cfRule>
    <cfRule type="expression" dxfId="39" priority="64">
      <formula>$G48="BE = Bez. Urlaubstage"</formula>
    </cfRule>
    <cfRule type="expression" dxfId="38" priority="65">
      <formula>$G48="UN = Unfall"</formula>
    </cfRule>
    <cfRule type="expression" dxfId="37" priority="66">
      <formula>$G48="KR = Krankheit"</formula>
    </cfRule>
    <cfRule type="expression" dxfId="36" priority="67">
      <formula>$G48="FT = Feiertag"</formula>
    </cfRule>
    <cfRule type="expression" dxfId="35" priority="68">
      <formula>$G48="FE = Ferien"</formula>
    </cfRule>
  </conditionalFormatting>
  <conditionalFormatting sqref="L13">
    <cfRule type="expression" dxfId="34" priority="53">
      <formula>$G13="MU = Mutterschaft"</formula>
    </cfRule>
    <cfRule type="expression" dxfId="33" priority="54">
      <formula>$G13="TK = Tagungen/Kurse"</formula>
    </cfRule>
    <cfRule type="expression" dxfId="32" priority="55">
      <formula>$G13="KO = Kompensation"</formula>
    </cfRule>
    <cfRule type="expression" dxfId="31" priority="56">
      <formula>$G13="BE = Bez. Urlaubstage"</formula>
    </cfRule>
    <cfRule type="expression" dxfId="30" priority="57">
      <formula>$G13="UN = Unfall"</formula>
    </cfRule>
    <cfRule type="expression" dxfId="29" priority="58">
      <formula>$G13="KR = Krankheit"</formula>
    </cfRule>
    <cfRule type="expression" dxfId="28" priority="59">
      <formula>$G13="FT = Feiertag"</formula>
    </cfRule>
    <cfRule type="expression" dxfId="27" priority="60">
      <formula>$G13="FE = Ferien"</formula>
    </cfRule>
  </conditionalFormatting>
  <conditionalFormatting sqref="L5:L8">
    <cfRule type="expression" dxfId="26" priority="20">
      <formula>$G5="MU = Mutterschaft"</formula>
    </cfRule>
    <cfRule type="expression" dxfId="25" priority="21">
      <formula>$G5="TK = Tagungen/Kurse"</formula>
    </cfRule>
    <cfRule type="expression" dxfId="24" priority="22">
      <formula>$G5="KO = Kompensation"</formula>
    </cfRule>
    <cfRule type="expression" dxfId="23" priority="23">
      <formula>$G5="BE = Bez. Urlaubstage"</formula>
    </cfRule>
    <cfRule type="expression" dxfId="22" priority="24">
      <formula>$G5="UN = Unfall"</formula>
    </cfRule>
    <cfRule type="expression" dxfId="21" priority="25">
      <formula>$G5="KR = Krankheit"</formula>
    </cfRule>
    <cfRule type="expression" dxfId="20" priority="26">
      <formula>$G5="FT = Feiertag"</formula>
    </cfRule>
    <cfRule type="expression" dxfId="19" priority="27">
      <formula>$G5="FE = Ferien"</formula>
    </cfRule>
  </conditionalFormatting>
  <conditionalFormatting sqref="J5:J7">
    <cfRule type="expression" dxfId="18" priority="12">
      <formula>$G5="MU = Mutterschaft"</formula>
    </cfRule>
    <cfRule type="expression" dxfId="17" priority="13">
      <formula>$G5="TK = Tagungen/Kurse"</formula>
    </cfRule>
    <cfRule type="expression" dxfId="16" priority="14">
      <formula>$G5="KO = Kompensation"</formula>
    </cfRule>
    <cfRule type="expression" dxfId="15" priority="15">
      <formula>$G5="BE = Bez. Urlaubstage"</formula>
    </cfRule>
    <cfRule type="expression" dxfId="14" priority="16">
      <formula>$G5="UN = Unfall"</formula>
    </cfRule>
    <cfRule type="expression" dxfId="13" priority="17">
      <formula>$G5="KR = Krankheit"</formula>
    </cfRule>
    <cfRule type="expression" dxfId="12" priority="18">
      <formula>$G5="FT = Feiertag"</formula>
    </cfRule>
    <cfRule type="expression" dxfId="11" priority="19">
      <formula>$G5="FE = Ferien"</formula>
    </cfRule>
  </conditionalFormatting>
  <conditionalFormatting sqref="A15:L45">
    <cfRule type="expression" dxfId="10" priority="4">
      <formula>$G15="MT = Maternità"</formula>
    </cfRule>
    <cfRule type="expression" dxfId="9" priority="5">
      <formula>$G15="CC = Conferenza/corso"</formula>
    </cfRule>
    <cfRule type="expression" dxfId="8" priority="6">
      <formula>$G15="CO = Compensazione"</formula>
    </cfRule>
    <cfRule type="expression" dxfId="7" priority="7">
      <formula>$G15="VP = Vacanze pagate"</formula>
    </cfRule>
    <cfRule type="expression" dxfId="6" priority="8">
      <formula>$G15="IN = Incidente"</formula>
    </cfRule>
    <cfRule type="expression" dxfId="5" priority="9">
      <formula>$G15="MA = Malattia"</formula>
    </cfRule>
    <cfRule type="expression" dxfId="4" priority="10">
      <formula>$G15="GF = Giorno festivo"</formula>
    </cfRule>
    <cfRule type="expression" dxfId="3" priority="11">
      <formula>$G15="VA = Vacanze"</formula>
    </cfRule>
  </conditionalFormatting>
  <conditionalFormatting sqref="A15:L45">
    <cfRule type="expression" dxfId="2" priority="1">
      <formula>$B15="Do"</formula>
    </cfRule>
    <cfRule type="expression" dxfId="1" priority="2">
      <formula>$G15="GL = Giorno libero"</formula>
    </cfRule>
    <cfRule type="expression" dxfId="0" priority="3">
      <formula>$G15="AB = Assenza breve"</formula>
    </cfRule>
  </conditionalFormatting>
  <dataValidations count="6">
    <dataValidation type="list" allowBlank="1" showInputMessage="1" showErrorMessage="1" sqref="H15:H45">
      <formula1>IF(OR(G15="VA = Vacanze",G15="GF = Giorno festivo",G15="GL = Giorno libero"),Ferien,)</formula1>
    </dataValidation>
    <dataValidation type="decimal" allowBlank="1" showInputMessage="1" showErrorMessage="1" errorTitle="Ungültiges Format" sqref="I15:I45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time" allowBlank="1" showInputMessage="1" showErrorMessage="1" sqref="I46">
      <formula1>0</formula1>
      <formula2>0.583333333333333</formula2>
    </dataValidation>
    <dataValidation type="list" allowBlank="1" showInputMessage="1" showErrorMessage="1" sqref="H46">
      <formula1>IF(ISTEXT(G46)=TRUE,Ferien,)</formula1>
    </dataValidation>
    <dataValidation type="list" allowBlank="1" showInputMessage="1" showErrorMessage="1" sqref="G15:G46">
      <formula1>Legenden</formula1>
    </dataValidation>
  </dataValidations>
  <pageMargins left="0.19685039370078741" right="0.19685039370078741" top="0.19685039370078741" bottom="0.19685039370078741" header="0" footer="0"/>
  <pageSetup paperSize="9" scale="52" orientation="landscape" r:id="rId1"/>
  <headerFooter>
    <oddFooter>&amp;RPK Coiffure, Versione 1.0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tabSelected="1" zoomScale="80" zoomScaleNormal="80" workbookViewId="0">
      <selection activeCell="B15" sqref="B15"/>
    </sheetView>
  </sheetViews>
  <sheetFormatPr baseColWidth="10" defaultRowHeight="15" x14ac:dyDescent="0.25"/>
  <cols>
    <col min="1" max="1" width="13.140625" style="1" customWidth="1"/>
    <col min="2" max="2" width="14.42578125" style="1" customWidth="1"/>
    <col min="3" max="5" width="10.7109375" style="1" customWidth="1"/>
    <col min="6" max="6" width="10.7109375" style="4" customWidth="1"/>
    <col min="7" max="7" width="29.5703125" style="1" bestFit="1" customWidth="1"/>
    <col min="8" max="8" width="18.85546875" style="4" customWidth="1"/>
    <col min="9" max="9" width="19.85546875" style="1" customWidth="1"/>
    <col min="10" max="10" width="15.7109375" style="4" customWidth="1"/>
    <col min="11" max="12" width="15.7109375" style="1" customWidth="1"/>
    <col min="13" max="13" width="1.7109375" style="1" customWidth="1"/>
    <col min="14" max="15" width="35.7109375" style="1" customWidth="1"/>
    <col min="16" max="16384" width="11.42578125" style="1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6"/>
      <c r="F1" s="6"/>
      <c r="G1" s="6"/>
      <c r="H1" s="6"/>
      <c r="I1" s="6"/>
      <c r="J1" s="6"/>
      <c r="K1" s="6"/>
      <c r="M1" s="6"/>
      <c r="N1" s="87" t="s">
        <v>29</v>
      </c>
      <c r="O1" s="8">
        <f>Panoramica!O1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73" t="s">
        <v>80</v>
      </c>
      <c r="J3" s="74" t="s">
        <v>88</v>
      </c>
      <c r="K3" s="129" t="s">
        <v>80</v>
      </c>
      <c r="L3" s="130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Panoramica!J12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19" t="s">
        <v>82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Me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Gio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Ve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Sa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Do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Lu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Ma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Me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Gio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Ve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Sa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Do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Lu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Ma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Me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Gio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Ve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Sa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Do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Lu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Ma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Me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Gio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Ve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Sa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Do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Lu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Ma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Me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Gio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/puEltALEl/j8lKG0ae/2VfaJoq//wCoKNRYA/u83f1cC41ifT9ROSzbUjh+2lQk1wMQkSrj1lcqR/yq2xKUWg==" saltValue="1KMUvNkETbG4jMBP0hW7zg==" spinCount="100000" sheet="1" selectLockedCells="1"/>
  <mergeCells count="44">
    <mergeCell ref="A1:D1"/>
    <mergeCell ref="N11:O13"/>
    <mergeCell ref="N3:O3"/>
    <mergeCell ref="A13:C13"/>
    <mergeCell ref="A8:C8"/>
    <mergeCell ref="A7:C7"/>
    <mergeCell ref="A6:C6"/>
    <mergeCell ref="A3:E3"/>
    <mergeCell ref="A5:C5"/>
    <mergeCell ref="D8:E8"/>
    <mergeCell ref="D7:E7"/>
    <mergeCell ref="D6:E6"/>
    <mergeCell ref="D5:E5"/>
    <mergeCell ref="N17:O17"/>
    <mergeCell ref="N18:O18"/>
    <mergeCell ref="N19:O19"/>
    <mergeCell ref="N15:O15"/>
    <mergeCell ref="N16:O16"/>
    <mergeCell ref="N25:O25"/>
    <mergeCell ref="N23:O23"/>
    <mergeCell ref="N24:O24"/>
    <mergeCell ref="N26:O26"/>
    <mergeCell ref="N20:O20"/>
    <mergeCell ref="N21:O21"/>
    <mergeCell ref="N22:O22"/>
    <mergeCell ref="N30:O30"/>
    <mergeCell ref="N31:O31"/>
    <mergeCell ref="N32:O32"/>
    <mergeCell ref="N27:O27"/>
    <mergeCell ref="N28:O28"/>
    <mergeCell ref="N29:O29"/>
    <mergeCell ref="N37:O37"/>
    <mergeCell ref="N38:O38"/>
    <mergeCell ref="N39:O39"/>
    <mergeCell ref="N33:O33"/>
    <mergeCell ref="N34:O34"/>
    <mergeCell ref="N35:O35"/>
    <mergeCell ref="N36:O36"/>
    <mergeCell ref="N43:O43"/>
    <mergeCell ref="N44:O44"/>
    <mergeCell ref="N45:O45"/>
    <mergeCell ref="N40:O40"/>
    <mergeCell ref="N41:O41"/>
    <mergeCell ref="N42:O42"/>
  </mergeCells>
  <conditionalFormatting sqref="L5:L8 A15:L46">
    <cfRule type="expression" dxfId="595" priority="105">
      <formula>$G5="MT = Maternità"</formula>
    </cfRule>
    <cfRule type="expression" dxfId="594" priority="106">
      <formula>$G5="CC = Conferenza/corso"</formula>
    </cfRule>
    <cfRule type="expression" dxfId="593" priority="107">
      <formula>$G5="CO = Compensazione"</formula>
    </cfRule>
    <cfRule type="expression" dxfId="592" priority="108">
      <formula>$G5="VP = Vacanze pagate"</formula>
    </cfRule>
    <cfRule type="expression" dxfId="591" priority="109">
      <formula>$G5="IN = Incidente"</formula>
    </cfRule>
    <cfRule type="expression" dxfId="590" priority="111">
      <formula>$G5="MA = Malattia"</formula>
    </cfRule>
    <cfRule type="expression" dxfId="589" priority="112">
      <formula>$G5="GF = Giorno festivo"</formula>
    </cfRule>
    <cfRule type="expression" dxfId="588" priority="113">
      <formula>$G5="VA = Vacanze"</formula>
    </cfRule>
  </conditionalFormatting>
  <conditionalFormatting sqref="L48:L49">
    <cfRule type="expression" dxfId="587" priority="25">
      <formula>$G48="MT = Maternità"</formula>
    </cfRule>
    <cfRule type="expression" dxfId="586" priority="26">
      <formula>$G48="CC = Conferenza/corso"</formula>
    </cfRule>
    <cfRule type="expression" dxfId="585" priority="27">
      <formula>$G48="CO = Compensazione"</formula>
    </cfRule>
    <cfRule type="expression" dxfId="584" priority="28">
      <formula>$G48="VP = Vacanze pagate"</formula>
    </cfRule>
    <cfRule type="expression" dxfId="583" priority="29">
      <formula>$G48="IN = Incidente"</formula>
    </cfRule>
    <cfRule type="expression" dxfId="582" priority="30">
      <formula>$G48="MA = Malattia"</formula>
    </cfRule>
    <cfRule type="expression" dxfId="581" priority="31">
      <formula>$G48="GF = Giorno festivo"</formula>
    </cfRule>
    <cfRule type="expression" dxfId="580" priority="32">
      <formula>$G48="VA = Vacanze"</formula>
    </cfRule>
  </conditionalFormatting>
  <conditionalFormatting sqref="J5:J7">
    <cfRule type="expression" dxfId="579" priority="41">
      <formula>$G5="MT = Maternità"</formula>
    </cfRule>
    <cfRule type="expression" dxfId="578" priority="42">
      <formula>$G5="CC = Conferenza/corso"</formula>
    </cfRule>
    <cfRule type="expression" dxfId="577" priority="43">
      <formula>$G5="CO = Compensazione"</formula>
    </cfRule>
    <cfRule type="expression" dxfId="576" priority="44">
      <formula>$G5="VP = Vacanze pagate"</formula>
    </cfRule>
    <cfRule type="expression" dxfId="575" priority="45">
      <formula>$G5="IN = Incidente"</formula>
    </cfRule>
    <cfRule type="expression" dxfId="574" priority="46">
      <formula>$G5="MA = Malattia"</formula>
    </cfRule>
    <cfRule type="expression" dxfId="573" priority="47">
      <formula>$G5="GF = Giorno festivo"</formula>
    </cfRule>
    <cfRule type="expression" dxfId="572" priority="48">
      <formula>$G5="VA = Vacanze"</formula>
    </cfRule>
  </conditionalFormatting>
  <conditionalFormatting sqref="L13">
    <cfRule type="expression" dxfId="571" priority="9">
      <formula>$G13="MT = Maternità"</formula>
    </cfRule>
    <cfRule type="expression" dxfId="570" priority="10">
      <formula>$G13="CC = Conferenza/corso"</formula>
    </cfRule>
    <cfRule type="expression" dxfId="569" priority="11">
      <formula>$G13="CO = Compensazione"</formula>
    </cfRule>
    <cfRule type="expression" dxfId="568" priority="12">
      <formula>$G13="VP = Vacanze pagate"</formula>
    </cfRule>
    <cfRule type="expression" dxfId="567" priority="13">
      <formula>$G13="IN = Incidente"</formula>
    </cfRule>
    <cfRule type="expression" dxfId="566" priority="14">
      <formula>$G13="MA = Malattia"</formula>
    </cfRule>
    <cfRule type="expression" dxfId="565" priority="15">
      <formula>$G13="GF = Giorno festivo"</formula>
    </cfRule>
    <cfRule type="expression" dxfId="564" priority="16">
      <formula>$G13="VA = Vacanze"</formula>
    </cfRule>
  </conditionalFormatting>
  <conditionalFormatting sqref="A15:L45">
    <cfRule type="expression" dxfId="563" priority="1">
      <formula>$B15="Do"</formula>
    </cfRule>
    <cfRule type="expression" dxfId="562" priority="3">
      <formula>$G15="GL = Giorno libero"</formula>
    </cfRule>
    <cfRule type="expression" dxfId="561" priority="4">
      <formula>$G15="AB = Assenza breve"</formula>
    </cfRule>
  </conditionalFormatting>
  <dataValidations count="7">
    <dataValidation type="list" allowBlank="1" showInputMessage="1" showErrorMessage="1" sqref="G15:G46">
      <formula1>Legenden</formula1>
    </dataValidation>
    <dataValidation type="list" allowBlank="1" showInputMessage="1" showErrorMessage="1" sqref="H46">
      <formula1>IF(ISTEXT(G46)=TRUE,Ferien,)</formula1>
    </dataValidation>
    <dataValidation type="time" allowBlank="1" showInputMessage="1" showErrorMessage="1" sqref="I46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decimal" allowBlank="1" showInputMessage="1" showErrorMessage="1" errorTitle="Ungültiges Format" sqref="I15:I45">
      <formula1>0</formula1>
      <formula2>14</formula2>
    </dataValidation>
    <dataValidation type="list" allowBlank="1" showInputMessage="1" showErrorMessage="1" sqref="H15:H45">
      <formula1>IF(OR(G15="VA = Vacanze",G15="GF = Giorno festivo",G15="GL = Giorno libero"),Ferien,)</formula1>
    </dataValidation>
    <dataValidation type="list" allowBlank="1" showInputMessage="1" showErrorMessage="1" sqref="B15">
      <formula1>Tage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30</v>
      </c>
      <c r="O1" s="8">
        <f>Panoramica!O1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Gennaio!L48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IF(Gennaio!B45="Lu","Ma",IF(Gennaio!B45="Ma","Me", IF(Gennaio!B45="Me","Gio", IF(Gennaio!B45="Gio","Ve", IF(Gennaio!B45="Ve","Sa", IF(Gennaio!B45="Sa","Do", IF(Gennaio!B45="Do","Lu",)))))))</f>
        <v>Ve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3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2" si="1">IF(B15="Lu","Ma",IF(B15="Ma","Me", IF(B15="Me","Gio", IF(B15="Gio","Ve", IF(B15="Ve","Sa", IF(B15="Sa","Do", IF(B15="Do","Lu",)))))))</f>
        <v>Sa</v>
      </c>
      <c r="C16" s="80"/>
      <c r="D16" s="80"/>
      <c r="E16" s="80"/>
      <c r="F16" s="115"/>
      <c r="G16" s="81"/>
      <c r="H16" s="80"/>
      <c r="I16" s="144"/>
      <c r="J16" s="145">
        <f t="shared" ref="J16:J43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Do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2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Lu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>IF(H18="Mezza giornata",IF(B18="Lu",$J$5,IF(B18="Ma",$J$6,IF(B18="Me",$J$7,IF(B18="Gio",$L$5,IF(B18="Ve",$L$6,IF(B18="Sa",$L$7,IF(B18="Do",$L$8,)))))))/2,0)+IF(H18="Giornata intera",IF(B18="Lu",$J$5,IF(B18="Ma",$J$6,IF(B18="Me",$J$7,IF(B18="Gio",$L$5,IF(B18="Ve",$L$6,IF(B18="Sa",$L$7,IF(B18="Do",$L$8,))))))),)+IF(B18="Lu",J18-$J$5,IF(B18="Ma",J18-$J$6,IF(B18="Me",J18-$J$7,IF(B18="Gio",J18-$L$5,IF(B18="Ve",J18-$L$6,IF(B18="Sa",J18-$L$7,IF(B18="Do",J18-$L$8,)))))))</f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Ma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Me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Gio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Ve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Sa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Do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Lu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Ma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Me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Gio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Ve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Sa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Do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Lu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Ma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Me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Gio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Ve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Sa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Do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Lu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Ma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Me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Gio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thickBot="1" x14ac:dyDescent="0.35">
      <c r="A43" s="140"/>
      <c r="B43" s="55" t="str">
        <f>IF(A43=29,IF(B42="Lu","Ma",IF(B42="Ma","Me", IF(B42="Me","Gio", IF(B42="Gio","Ve", IF(B42="Ve","Sa", IF(B42="Sa","Do", IF(B42="Do","Lu",))))))),"")</f>
        <v/>
      </c>
      <c r="C43" s="82"/>
      <c r="D43" s="82"/>
      <c r="E43" s="82"/>
      <c r="F43" s="116"/>
      <c r="G43" s="83"/>
      <c r="H43" s="82"/>
      <c r="I43" s="86"/>
      <c r="J43" s="126">
        <f t="shared" si="2"/>
        <v>0</v>
      </c>
      <c r="K43" s="77">
        <f t="shared" si="0"/>
        <v>0</v>
      </c>
      <c r="L43" s="78">
        <f t="shared" ref="L43" si="4">L42+K43</f>
        <v>0</v>
      </c>
      <c r="M43" s="52"/>
      <c r="N43" s="219"/>
      <c r="O43" s="220"/>
    </row>
    <row r="44" spans="1:15" s="11" customFormat="1" ht="22.5" customHeight="1" x14ac:dyDescent="0.3">
      <c r="A44" s="56"/>
      <c r="B44" s="57"/>
      <c r="C44" s="58"/>
      <c r="D44" s="58"/>
      <c r="E44" s="58"/>
      <c r="F44" s="58"/>
      <c r="G44" s="59"/>
      <c r="H44" s="59"/>
      <c r="I44" s="58"/>
      <c r="J44" s="60"/>
      <c r="K44" s="61"/>
      <c r="L44" s="61"/>
      <c r="M44" s="52"/>
      <c r="N44" s="62"/>
      <c r="O44" s="62"/>
    </row>
    <row r="45" spans="1:15" s="11" customFormat="1" ht="20.25" thickBot="1" x14ac:dyDescent="0.35">
      <c r="A45" s="57"/>
      <c r="B45" s="57"/>
      <c r="C45" s="57"/>
      <c r="D45" s="57"/>
      <c r="E45" s="57"/>
      <c r="F45" s="57"/>
      <c r="G45" s="57"/>
      <c r="H45" s="57"/>
      <c r="I45" s="57"/>
      <c r="J45" s="63"/>
      <c r="K45" s="63"/>
      <c r="L45" s="60"/>
      <c r="M45" s="57"/>
      <c r="N45" s="57"/>
      <c r="O45" s="57"/>
    </row>
    <row r="46" spans="1:15" s="11" customFormat="1" ht="20.25" thickBot="1" x14ac:dyDescent="0.35">
      <c r="A46" s="64" t="s">
        <v>78</v>
      </c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92">
        <f>IF(A43=29,L43,L42)</f>
        <v>0</v>
      </c>
      <c r="M46" s="57"/>
      <c r="N46" s="57"/>
      <c r="O46" s="57"/>
    </row>
    <row r="47" spans="1:15" s="14" customFormat="1" ht="19.5" x14ac:dyDescent="0.3">
      <c r="A47" s="65"/>
      <c r="B47" s="52"/>
      <c r="C47" s="52"/>
      <c r="D47" s="52"/>
      <c r="E47" s="52"/>
      <c r="F47" s="52"/>
      <c r="G47" s="52"/>
      <c r="H47" s="52"/>
      <c r="I47" s="52"/>
      <c r="J47" s="48"/>
      <c r="K47" s="48"/>
      <c r="L47" s="61"/>
      <c r="M47" s="52"/>
      <c r="N47" s="52"/>
      <c r="O47" s="52"/>
    </row>
    <row r="48" spans="1:15" s="11" customFormat="1" ht="19.5" x14ac:dyDescent="0.3">
      <c r="A48" s="57"/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63"/>
      <c r="M48" s="57"/>
      <c r="N48" s="57"/>
      <c r="O48" s="57"/>
    </row>
    <row r="49" spans="1:15" s="11" customFormat="1" ht="19.5" x14ac:dyDescent="0.3">
      <c r="A49" s="64" t="s">
        <v>79</v>
      </c>
      <c r="B49" s="57"/>
      <c r="C49" s="57"/>
      <c r="D49" s="57"/>
      <c r="E49" s="66"/>
      <c r="F49" s="66"/>
      <c r="G49" s="66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s="11" customFormat="1" ht="19.5" x14ac:dyDescent="0.3"/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</sheetData>
  <sheetProtection algorithmName="SHA-512" hashValue="FxByjujO3LT5Q02yks11wazyePNfDStckXgXmInD7hcfndhIR0x/ybw50aHAufs366ivLcwYOEyUAqsQL2tpzA==" saltValue="sdODJKxV1UWBEfQDPX3snw==" spinCount="100000" sheet="1" selectLockedCells="1"/>
  <mergeCells count="42">
    <mergeCell ref="A7:C7"/>
    <mergeCell ref="D7:E7"/>
    <mergeCell ref="A8:C8"/>
    <mergeCell ref="D8:E8"/>
    <mergeCell ref="A3:E3"/>
    <mergeCell ref="A5:C5"/>
    <mergeCell ref="D5:E5"/>
    <mergeCell ref="A6:C6"/>
    <mergeCell ref="D6:E6"/>
    <mergeCell ref="N42:O42"/>
    <mergeCell ref="N33:O33"/>
    <mergeCell ref="N34:O34"/>
    <mergeCell ref="N35:O35"/>
    <mergeCell ref="N36:O36"/>
    <mergeCell ref="N37:O37"/>
    <mergeCell ref="N38:O38"/>
    <mergeCell ref="N30:O30"/>
    <mergeCell ref="N31:O31"/>
    <mergeCell ref="N39:O39"/>
    <mergeCell ref="N40:O40"/>
    <mergeCell ref="N41:O41"/>
    <mergeCell ref="N25:O25"/>
    <mergeCell ref="N26:O26"/>
    <mergeCell ref="N27:O27"/>
    <mergeCell ref="N28:O28"/>
    <mergeCell ref="N29:O29"/>
    <mergeCell ref="N43:O43"/>
    <mergeCell ref="A1:D1"/>
    <mergeCell ref="N3:O3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</mergeCells>
  <conditionalFormatting sqref="A44:L44">
    <cfRule type="expression" dxfId="560" priority="89">
      <formula>$G44="MU = Mutterschaft"</formula>
    </cfRule>
    <cfRule type="expression" dxfId="559" priority="90">
      <formula>$G44="TK = Tagungen/Kurse"</formula>
    </cfRule>
    <cfRule type="expression" dxfId="558" priority="91">
      <formula>$G44="KO = Kompensation"</formula>
    </cfRule>
    <cfRule type="expression" dxfId="557" priority="92">
      <formula>$G44="BE = Bez. Urlaubstage"</formula>
    </cfRule>
    <cfRule type="expression" dxfId="556" priority="93">
      <formula>$G44="UN = Unfall"</formula>
    </cfRule>
    <cfRule type="expression" dxfId="555" priority="94">
      <formula>$G44="KR = Krankheit"</formula>
    </cfRule>
    <cfRule type="expression" dxfId="554" priority="95">
      <formula>$G44="FT = Feiertag"</formula>
    </cfRule>
    <cfRule type="expression" dxfId="553" priority="96">
      <formula>$G44="FE = Ferien"</formula>
    </cfRule>
  </conditionalFormatting>
  <conditionalFormatting sqref="L46:L47">
    <cfRule type="expression" dxfId="552" priority="73">
      <formula>$G46="MU = Mutterschaft"</formula>
    </cfRule>
    <cfRule type="expression" dxfId="551" priority="74">
      <formula>$G46="TK = Tagungen/Kurse"</formula>
    </cfRule>
    <cfRule type="expression" dxfId="550" priority="75">
      <formula>$G46="KO = Kompensation"</formula>
    </cfRule>
    <cfRule type="expression" dxfId="549" priority="76">
      <formula>$G46="BE = Bez. Urlaubstage"</formula>
    </cfRule>
    <cfRule type="expression" dxfId="548" priority="77">
      <formula>$G46="UN = Unfall"</formula>
    </cfRule>
    <cfRule type="expression" dxfId="547" priority="78">
      <formula>$G46="KR = Krankheit"</formula>
    </cfRule>
    <cfRule type="expression" dxfId="546" priority="79">
      <formula>$G46="FT = Feiertag"</formula>
    </cfRule>
    <cfRule type="expression" dxfId="545" priority="80">
      <formula>$G46="FE = Ferien"</formula>
    </cfRule>
  </conditionalFormatting>
  <conditionalFormatting sqref="L13">
    <cfRule type="expression" dxfId="544" priority="65">
      <formula>$G13="MU = Mutterschaft"</formula>
    </cfRule>
    <cfRule type="expression" dxfId="543" priority="66">
      <formula>$G13="TK = Tagungen/Kurse"</formula>
    </cfRule>
    <cfRule type="expression" dxfId="542" priority="67">
      <formula>$G13="KO = Kompensation"</formula>
    </cfRule>
    <cfRule type="expression" dxfId="541" priority="68">
      <formula>$G13="BE = Bez. Urlaubstage"</formula>
    </cfRule>
    <cfRule type="expression" dxfId="540" priority="69">
      <formula>$G13="UN = Unfall"</formula>
    </cfRule>
    <cfRule type="expression" dxfId="539" priority="70">
      <formula>$G13="KR = Krankheit"</formula>
    </cfRule>
    <cfRule type="expression" dxfId="538" priority="71">
      <formula>$G13="FT = Feiertag"</formula>
    </cfRule>
    <cfRule type="expression" dxfId="537" priority="72">
      <formula>$G13="FE = Ferien"</formula>
    </cfRule>
  </conditionalFormatting>
  <conditionalFormatting sqref="L5:L8">
    <cfRule type="expression" dxfId="536" priority="20">
      <formula>$G5="MU = Mutterschaft"</formula>
    </cfRule>
    <cfRule type="expression" dxfId="535" priority="21">
      <formula>$G5="TK = Tagungen/Kurse"</formula>
    </cfRule>
    <cfRule type="expression" dxfId="534" priority="22">
      <formula>$G5="KO = Kompensation"</formula>
    </cfRule>
    <cfRule type="expression" dxfId="533" priority="23">
      <formula>$G5="BE = Bez. Urlaubstage"</formula>
    </cfRule>
    <cfRule type="expression" dxfId="532" priority="24">
      <formula>$G5="UN = Unfall"</formula>
    </cfRule>
    <cfRule type="expression" dxfId="531" priority="25">
      <formula>$G5="KR = Krankheit"</formula>
    </cfRule>
    <cfRule type="expression" dxfId="530" priority="26">
      <formula>$G5="FT = Feiertag"</formula>
    </cfRule>
    <cfRule type="expression" dxfId="529" priority="27">
      <formula>$G5="FE = Ferien"</formula>
    </cfRule>
  </conditionalFormatting>
  <conditionalFormatting sqref="J5:J7">
    <cfRule type="expression" dxfId="528" priority="12">
      <formula>$G5="MU = Mutterschaft"</formula>
    </cfRule>
    <cfRule type="expression" dxfId="527" priority="13">
      <formula>$G5="TK = Tagungen/Kurse"</formula>
    </cfRule>
    <cfRule type="expression" dxfId="526" priority="14">
      <formula>$G5="KO = Kompensation"</formula>
    </cfRule>
    <cfRule type="expression" dxfId="525" priority="15">
      <formula>$G5="BE = Bez. Urlaubstage"</formula>
    </cfRule>
    <cfRule type="expression" dxfId="524" priority="16">
      <formula>$G5="UN = Unfall"</formula>
    </cfRule>
    <cfRule type="expression" dxfId="523" priority="17">
      <formula>$G5="KR = Krankheit"</formula>
    </cfRule>
    <cfRule type="expression" dxfId="522" priority="18">
      <formula>$G5="FT = Feiertag"</formula>
    </cfRule>
    <cfRule type="expression" dxfId="521" priority="19">
      <formula>$G5="FE = Ferien"</formula>
    </cfRule>
  </conditionalFormatting>
  <conditionalFormatting sqref="A15:L43">
    <cfRule type="expression" dxfId="520" priority="4">
      <formula>$G15="MT = Maternità"</formula>
    </cfRule>
    <cfRule type="expression" dxfId="519" priority="5">
      <formula>$G15="CC = Conferenza/corso"</formula>
    </cfRule>
    <cfRule type="expression" dxfId="518" priority="6">
      <formula>$G15="CO = Compensazione"</formula>
    </cfRule>
    <cfRule type="expression" dxfId="517" priority="7">
      <formula>$G15="VP = Vacanze pagate"</formula>
    </cfRule>
    <cfRule type="expression" dxfId="516" priority="8">
      <formula>$G15="IN = Incidente"</formula>
    </cfRule>
    <cfRule type="expression" dxfId="515" priority="9">
      <formula>$G15="MA = Malattia"</formula>
    </cfRule>
    <cfRule type="expression" dxfId="514" priority="10">
      <formula>$G15="GF = Giorno festivo"</formula>
    </cfRule>
    <cfRule type="expression" dxfId="513" priority="11">
      <formula>$G15="VA = Vacanze"</formula>
    </cfRule>
  </conditionalFormatting>
  <conditionalFormatting sqref="A15:L43">
    <cfRule type="expression" dxfId="512" priority="1">
      <formula>$B15="Do"</formula>
    </cfRule>
    <cfRule type="expression" dxfId="511" priority="2">
      <formula>$G15="GL = Giorno libero"</formula>
    </cfRule>
    <cfRule type="expression" dxfId="510" priority="3">
      <formula>$G15="AB = Assenza breve"</formula>
    </cfRule>
  </conditionalFormatting>
  <dataValidations count="7">
    <dataValidation type="decimal" allowBlank="1" showInputMessage="1" showErrorMessage="1" errorTitle="Ungültiges Format" sqref="I15:I43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3">
      <formula1>0</formula1>
      <formula2>0.999305555555556</formula2>
    </dataValidation>
    <dataValidation type="time" allowBlank="1" showInputMessage="1" showErrorMessage="1" sqref="I44">
      <formula1>0</formula1>
      <formula2>0.583333333333333</formula2>
    </dataValidation>
    <dataValidation type="list" allowBlank="1" showInputMessage="1" showErrorMessage="1" sqref="H44">
      <formula1>IF(ISTEXT(G44)=TRUE,Ferien,)</formula1>
    </dataValidation>
    <dataValidation type="list" allowBlank="1" showInputMessage="1" showErrorMessage="1" sqref="H15:H43">
      <formula1>IF(OR(G15="VA = Vacanze",G15="GF = Giorno festivo",G15="GL = Giorno libero"),Ferien,)</formula1>
    </dataValidation>
    <dataValidation type="list" allowBlank="1" showInputMessage="1" showErrorMessage="1" sqref="G15:G44">
      <formula1>Legenden</formula1>
    </dataValidation>
    <dataValidation type="list" allowBlank="1" showInputMessage="1" showErrorMessage="1" sqref="A43">
      <formula1>Schaltjahr</formula1>
    </dataValidation>
  </dataValidations>
  <pageMargins left="0.19685039370078741" right="0.19685039370078741" top="0.19685039370078741" bottom="0.19685039370078741" header="0" footer="0"/>
  <pageSetup paperSize="9" scale="55" orientation="landscape" r:id="rId1"/>
  <headerFooter>
    <oddFooter>&amp;RPK Coiffure, Versione 1.0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L8" sqref="L8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31</v>
      </c>
      <c r="O1" s="8">
        <f>Panoramica!O1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Febbraio!L46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IF(Febbraio!A43=29,IF(Febbraio!B43="Lu","Ma",IF(Febbraio!B43="Ma","Me", IF(Febbraio!B43="Me","Gio", IF(Febbraio!B43="Gio","Ve", IF(Febbraio!B43="Ve","Sa", IF(Febbraio!B43="Sa","Do", IF(Febbraio!B43="Do","Lu",))))))),IF(Febbraio!B42="Lu","Ma",IF(Febbraio!B42="Ma","Me", IF(Febbraio!B42="Me","Gio", IF(Febbraio!B42="Gio","Ve", IF(Febbraio!B42="Ve","Sa", IF(Febbraio!B42="Sa","Do", IF(Febbraio!B42="Do","Lu",))))))))</f>
        <v>Ve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Sa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Do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Lu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Ma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Me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Gio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Ve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Sa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Do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Lu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Ma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Me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Gio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Ve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Sa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Do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Lu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Ma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Me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Gio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Ve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Sa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Do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Lu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Ma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Me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Gio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Ve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Sa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Do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51hXGiqWf9uEWpgWE402m++TOV+Pz2dtp27iSxXob1ztDzTiXvqGhr2AQwjA7fLK7XBuEX723GAk6njsl19aiQ==" saltValue="dM3aYt1rfopL/+1f8OvzaA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509" priority="77">
      <formula>$G46="MU = Mutterschaft"</formula>
    </cfRule>
    <cfRule type="expression" dxfId="508" priority="78">
      <formula>$G46="TK = Tagungen/Kurse"</formula>
    </cfRule>
    <cfRule type="expression" dxfId="507" priority="79">
      <formula>$G46="KO = Kompensation"</formula>
    </cfRule>
    <cfRule type="expression" dxfId="506" priority="80">
      <formula>$G46="BE = Bez. Urlaubstage"</formula>
    </cfRule>
    <cfRule type="expression" dxfId="505" priority="81">
      <formula>$G46="UN = Unfall"</formula>
    </cfRule>
    <cfRule type="expression" dxfId="504" priority="82">
      <formula>$G46="KR = Krankheit"</formula>
    </cfRule>
    <cfRule type="expression" dxfId="503" priority="83">
      <formula>$G46="FT = Feiertag"</formula>
    </cfRule>
    <cfRule type="expression" dxfId="502" priority="84">
      <formula>$G46="FE = Ferien"</formula>
    </cfRule>
  </conditionalFormatting>
  <conditionalFormatting sqref="L48:L49">
    <cfRule type="expression" dxfId="501" priority="61">
      <formula>$G48="MU = Mutterschaft"</formula>
    </cfRule>
    <cfRule type="expression" dxfId="500" priority="62">
      <formula>$G48="TK = Tagungen/Kurse"</formula>
    </cfRule>
    <cfRule type="expression" dxfId="499" priority="63">
      <formula>$G48="KO = Kompensation"</formula>
    </cfRule>
    <cfRule type="expression" dxfId="498" priority="64">
      <formula>$G48="BE = Bez. Urlaubstage"</formula>
    </cfRule>
    <cfRule type="expression" dxfId="497" priority="65">
      <formula>$G48="UN = Unfall"</formula>
    </cfRule>
    <cfRule type="expression" dxfId="496" priority="66">
      <formula>$G48="KR = Krankheit"</formula>
    </cfRule>
    <cfRule type="expression" dxfId="495" priority="67">
      <formula>$G48="FT = Feiertag"</formula>
    </cfRule>
    <cfRule type="expression" dxfId="494" priority="68">
      <formula>$G48="FE = Ferien"</formula>
    </cfRule>
  </conditionalFormatting>
  <conditionalFormatting sqref="L13">
    <cfRule type="expression" dxfId="493" priority="53">
      <formula>$G13="MU = Mutterschaft"</formula>
    </cfRule>
    <cfRule type="expression" dxfId="492" priority="54">
      <formula>$G13="TK = Tagungen/Kurse"</formula>
    </cfRule>
    <cfRule type="expression" dxfId="491" priority="55">
      <formula>$G13="KO = Kompensation"</formula>
    </cfRule>
    <cfRule type="expression" dxfId="490" priority="56">
      <formula>$G13="BE = Bez. Urlaubstage"</formula>
    </cfRule>
    <cfRule type="expression" dxfId="489" priority="57">
      <formula>$G13="UN = Unfall"</formula>
    </cfRule>
    <cfRule type="expression" dxfId="488" priority="58">
      <formula>$G13="KR = Krankheit"</formula>
    </cfRule>
    <cfRule type="expression" dxfId="487" priority="59">
      <formula>$G13="FT = Feiertag"</formula>
    </cfRule>
    <cfRule type="expression" dxfId="486" priority="60">
      <formula>$G13="FE = Ferien"</formula>
    </cfRule>
  </conditionalFormatting>
  <conditionalFormatting sqref="L5:L8">
    <cfRule type="expression" dxfId="485" priority="20">
      <formula>$G5="MU = Mutterschaft"</formula>
    </cfRule>
    <cfRule type="expression" dxfId="484" priority="21">
      <formula>$G5="TK = Tagungen/Kurse"</formula>
    </cfRule>
    <cfRule type="expression" dxfId="483" priority="22">
      <formula>$G5="KO = Kompensation"</formula>
    </cfRule>
    <cfRule type="expression" dxfId="482" priority="23">
      <formula>$G5="BE = Bez. Urlaubstage"</formula>
    </cfRule>
    <cfRule type="expression" dxfId="481" priority="24">
      <formula>$G5="UN = Unfall"</formula>
    </cfRule>
    <cfRule type="expression" dxfId="480" priority="25">
      <formula>$G5="KR = Krankheit"</formula>
    </cfRule>
    <cfRule type="expression" dxfId="479" priority="26">
      <formula>$G5="FT = Feiertag"</formula>
    </cfRule>
    <cfRule type="expression" dxfId="478" priority="27">
      <formula>$G5="FE = Ferien"</formula>
    </cfRule>
  </conditionalFormatting>
  <conditionalFormatting sqref="J5:J7">
    <cfRule type="expression" dxfId="477" priority="12">
      <formula>$G5="MU = Mutterschaft"</formula>
    </cfRule>
    <cfRule type="expression" dxfId="476" priority="13">
      <formula>$G5="TK = Tagungen/Kurse"</formula>
    </cfRule>
    <cfRule type="expression" dxfId="475" priority="14">
      <formula>$G5="KO = Kompensation"</formula>
    </cfRule>
    <cfRule type="expression" dxfId="474" priority="15">
      <formula>$G5="BE = Bez. Urlaubstage"</formula>
    </cfRule>
    <cfRule type="expression" dxfId="473" priority="16">
      <formula>$G5="UN = Unfall"</formula>
    </cfRule>
    <cfRule type="expression" dxfId="472" priority="17">
      <formula>$G5="KR = Krankheit"</formula>
    </cfRule>
    <cfRule type="expression" dxfId="471" priority="18">
      <formula>$G5="FT = Feiertag"</formula>
    </cfRule>
    <cfRule type="expression" dxfId="470" priority="19">
      <formula>$G5="FE = Ferien"</formula>
    </cfRule>
  </conditionalFormatting>
  <conditionalFormatting sqref="A15:L45">
    <cfRule type="expression" dxfId="469" priority="4">
      <formula>$G15="MT = Maternità"</formula>
    </cfRule>
    <cfRule type="expression" dxfId="468" priority="5">
      <formula>$G15="CC = Conferenza/corso"</formula>
    </cfRule>
    <cfRule type="expression" dxfId="467" priority="6">
      <formula>$G15="CO = Compensazione"</formula>
    </cfRule>
    <cfRule type="expression" dxfId="466" priority="7">
      <formula>$G15="VP = Vacanze pagate"</formula>
    </cfRule>
    <cfRule type="expression" dxfId="465" priority="8">
      <formula>$G15="IN = Incidente"</formula>
    </cfRule>
    <cfRule type="expression" dxfId="464" priority="9">
      <formula>$G15="MA = Malattia"</formula>
    </cfRule>
    <cfRule type="expression" dxfId="463" priority="10">
      <formula>$G15="GF = Giorno festivo"</formula>
    </cfRule>
    <cfRule type="expression" dxfId="462" priority="11">
      <formula>$G15="VA = Vacanze"</formula>
    </cfRule>
  </conditionalFormatting>
  <conditionalFormatting sqref="A15:L45">
    <cfRule type="expression" dxfId="461" priority="1">
      <formula>$B15="Do"</formula>
    </cfRule>
    <cfRule type="expression" dxfId="460" priority="2">
      <formula>$G15="GL = Giorno libero"</formula>
    </cfRule>
    <cfRule type="expression" dxfId="459" priority="3">
      <formula>$G15="AB = Assenza breve"</formula>
    </cfRule>
  </conditionalFormatting>
  <dataValidations count="6">
    <dataValidation type="list" allowBlank="1" showInputMessage="1" showErrorMessage="1" sqref="G15:G46">
      <formula1>Legenden</formula1>
    </dataValidation>
    <dataValidation type="list" allowBlank="1" showInputMessage="1" showErrorMessage="1" sqref="H46">
      <formula1>IF(ISTEXT(G46)=TRUE,Ferien,)</formula1>
    </dataValidation>
    <dataValidation type="time" allowBlank="1" showInputMessage="1" showErrorMessage="1" sqref="I46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decimal" allowBlank="1" showInputMessage="1" showErrorMessage="1" errorTitle="Ungültiges Format" sqref="I15:I45">
      <formula1>0</formula1>
      <formula2>14</formula2>
    </dataValidation>
    <dataValidation type="list" allowBlank="1" showInputMessage="1" showErrorMessage="1" sqref="H15:H45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32</v>
      </c>
      <c r="O1" s="8">
        <f>Panoramica!O1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Marzo!L48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IF(Marzo!B45="Lu","Ma",IF(Marzo!B45="Ma","Me", IF(Marzo!B45="Me","Gio", IF(Marzo!B45="Gio","Ve", IF(Marzo!B45="Ve","Sa", IF(Marzo!B45="Sa","Do", IF(Marzo!B45="Do","Lu",)))))))</f>
        <v>Lu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Ma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Me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Gio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Ve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Sa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Do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Lu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Ma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Me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Gio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Ve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Sa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Do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Lu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Ma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Me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Gio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Ve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Sa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Do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Lu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Ma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Me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Gio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Ve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Sa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Do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Lu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thickBot="1" x14ac:dyDescent="0.35">
      <c r="A44" s="54">
        <v>30</v>
      </c>
      <c r="B44" s="55" t="str">
        <f t="shared" si="1"/>
        <v>Ma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19"/>
      <c r="O44" s="22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Z07AK9fLDNdlDH4WDFa8FrUiHwE8lR/XFN0szbbEQXbmkWx+a8HpMRWQaNXS5FL8++QjYMLPr6rUxIIj2p9Kzg==" saltValue="bkBrrUgZCorQ8/Wm3PbVWQ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C7"/>
    <mergeCell ref="D7:E7"/>
    <mergeCell ref="A8:C8"/>
    <mergeCell ref="D8:E8"/>
    <mergeCell ref="A1:D1"/>
    <mergeCell ref="N3:O3"/>
    <mergeCell ref="A3:E3"/>
    <mergeCell ref="A5:C5"/>
    <mergeCell ref="D5:E5"/>
    <mergeCell ref="A6:C6"/>
    <mergeCell ref="D6:E6"/>
  </mergeCells>
  <conditionalFormatting sqref="A45:L45">
    <cfRule type="expression" dxfId="458" priority="66">
      <formula>$G45="MU = Mutterschaft"</formula>
    </cfRule>
    <cfRule type="expression" dxfId="457" priority="67">
      <formula>$G45="TK = Tagungen/Kurse"</formula>
    </cfRule>
    <cfRule type="expression" dxfId="456" priority="68">
      <formula>$G45="KO = Kompensation"</formula>
    </cfRule>
    <cfRule type="expression" dxfId="455" priority="69">
      <formula>$G45="BE = Bez. Urlaubstage"</formula>
    </cfRule>
    <cfRule type="expression" dxfId="454" priority="70">
      <formula>$G45="UN = Unfall"</formula>
    </cfRule>
    <cfRule type="expression" dxfId="453" priority="71">
      <formula>$G45="KR = Krankheit"</formula>
    </cfRule>
    <cfRule type="expression" dxfId="452" priority="72">
      <formula>$G45="FT = Feiertag"</formula>
    </cfRule>
    <cfRule type="expression" dxfId="451" priority="73">
      <formula>$G45="FE = Ferien"</formula>
    </cfRule>
  </conditionalFormatting>
  <conditionalFormatting sqref="L47:L48">
    <cfRule type="expression" dxfId="450" priority="50">
      <formula>$G47="MU = Mutterschaft"</formula>
    </cfRule>
    <cfRule type="expression" dxfId="449" priority="51">
      <formula>$G47="TK = Tagungen/Kurse"</formula>
    </cfRule>
    <cfRule type="expression" dxfId="448" priority="52">
      <formula>$G47="KO = Kompensation"</formula>
    </cfRule>
    <cfRule type="expression" dxfId="447" priority="53">
      <formula>$G47="BE = Bez. Urlaubstage"</formula>
    </cfRule>
    <cfRule type="expression" dxfId="446" priority="54">
      <formula>$G47="UN = Unfall"</formula>
    </cfRule>
    <cfRule type="expression" dxfId="445" priority="55">
      <formula>$G47="KR = Krankheit"</formula>
    </cfRule>
    <cfRule type="expression" dxfId="444" priority="56">
      <formula>$G47="FT = Feiertag"</formula>
    </cfRule>
    <cfRule type="expression" dxfId="443" priority="57">
      <formula>$G47="FE = Ferien"</formula>
    </cfRule>
  </conditionalFormatting>
  <conditionalFormatting sqref="L13">
    <cfRule type="expression" dxfId="442" priority="42">
      <formula>$G13="MU = Mutterschaft"</formula>
    </cfRule>
    <cfRule type="expression" dxfId="441" priority="43">
      <formula>$G13="TK = Tagungen/Kurse"</formula>
    </cfRule>
    <cfRule type="expression" dxfId="440" priority="44">
      <formula>$G13="KO = Kompensation"</formula>
    </cfRule>
    <cfRule type="expression" dxfId="439" priority="45">
      <formula>$G13="BE = Bez. Urlaubstage"</formula>
    </cfRule>
    <cfRule type="expression" dxfId="438" priority="46">
      <formula>$G13="UN = Unfall"</formula>
    </cfRule>
    <cfRule type="expression" dxfId="437" priority="47">
      <formula>$G13="KR = Krankheit"</formula>
    </cfRule>
    <cfRule type="expression" dxfId="436" priority="48">
      <formula>$G13="FT = Feiertag"</formula>
    </cfRule>
    <cfRule type="expression" dxfId="435" priority="49">
      <formula>$G13="FE = Ferien"</formula>
    </cfRule>
  </conditionalFormatting>
  <conditionalFormatting sqref="L5:L8">
    <cfRule type="expression" dxfId="434" priority="20">
      <formula>$G5="MU = Mutterschaft"</formula>
    </cfRule>
    <cfRule type="expression" dxfId="433" priority="21">
      <formula>$G5="TK = Tagungen/Kurse"</formula>
    </cfRule>
    <cfRule type="expression" dxfId="432" priority="22">
      <formula>$G5="KO = Kompensation"</formula>
    </cfRule>
    <cfRule type="expression" dxfId="431" priority="23">
      <formula>$G5="BE = Bez. Urlaubstage"</formula>
    </cfRule>
    <cfRule type="expression" dxfId="430" priority="24">
      <formula>$G5="UN = Unfall"</formula>
    </cfRule>
    <cfRule type="expression" dxfId="429" priority="25">
      <formula>$G5="KR = Krankheit"</formula>
    </cfRule>
    <cfRule type="expression" dxfId="428" priority="26">
      <formula>$G5="FT = Feiertag"</formula>
    </cfRule>
    <cfRule type="expression" dxfId="427" priority="27">
      <formula>$G5="FE = Ferien"</formula>
    </cfRule>
  </conditionalFormatting>
  <conditionalFormatting sqref="J5:J7">
    <cfRule type="expression" dxfId="426" priority="12">
      <formula>$G5="MU = Mutterschaft"</formula>
    </cfRule>
    <cfRule type="expression" dxfId="425" priority="13">
      <formula>$G5="TK = Tagungen/Kurse"</formula>
    </cfRule>
    <cfRule type="expression" dxfId="424" priority="14">
      <formula>$G5="KO = Kompensation"</formula>
    </cfRule>
    <cfRule type="expression" dxfId="423" priority="15">
      <formula>$G5="BE = Bez. Urlaubstage"</formula>
    </cfRule>
    <cfRule type="expression" dxfId="422" priority="16">
      <formula>$G5="UN = Unfall"</formula>
    </cfRule>
    <cfRule type="expression" dxfId="421" priority="17">
      <formula>$G5="KR = Krankheit"</formula>
    </cfRule>
    <cfRule type="expression" dxfId="420" priority="18">
      <formula>$G5="FT = Feiertag"</formula>
    </cfRule>
    <cfRule type="expression" dxfId="419" priority="19">
      <formula>$G5="FE = Ferien"</formula>
    </cfRule>
  </conditionalFormatting>
  <conditionalFormatting sqref="A15:L44">
    <cfRule type="expression" dxfId="418" priority="4">
      <formula>$G15="MT = Maternità"</formula>
    </cfRule>
    <cfRule type="expression" dxfId="417" priority="5">
      <formula>$G15="CC = Conferenza/corso"</formula>
    </cfRule>
    <cfRule type="expression" dxfId="416" priority="6">
      <formula>$G15="CO = Compensazione"</formula>
    </cfRule>
    <cfRule type="expression" dxfId="415" priority="7">
      <formula>$G15="VP = Vacanze pagate"</formula>
    </cfRule>
    <cfRule type="expression" dxfId="414" priority="8">
      <formula>$G15="IN = Incidente"</formula>
    </cfRule>
    <cfRule type="expression" dxfId="413" priority="9">
      <formula>$G15="MA = Malattia"</formula>
    </cfRule>
    <cfRule type="expression" dxfId="412" priority="10">
      <formula>$G15="GF = Giorno festivo"</formula>
    </cfRule>
    <cfRule type="expression" dxfId="411" priority="11">
      <formula>$G15="VA = Vacanze"</formula>
    </cfRule>
  </conditionalFormatting>
  <conditionalFormatting sqref="A15:L44">
    <cfRule type="expression" dxfId="410" priority="1">
      <formula>$B15="Do"</formula>
    </cfRule>
    <cfRule type="expression" dxfId="409" priority="2">
      <formula>$G15="GL = Giorno libero"</formula>
    </cfRule>
    <cfRule type="expression" dxfId="408" priority="3">
      <formula>$G15="AB = Assenza breve"</formula>
    </cfRule>
  </conditionalFormatting>
  <dataValidations count="7">
    <dataValidation type="decimal" allowBlank="1" showInputMessage="1" showErrorMessage="1" errorTitle="Ungültiges Format" sqref="I15:I44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>
      <formula1>0</formula1>
      <formula2>0.999305555555556</formula2>
    </dataValidation>
    <dataValidation type="time" allowBlank="1" showInputMessage="1" showErrorMessage="1" sqref="I45">
      <formula1>0</formula1>
      <formula2>0.583333333333333</formula2>
    </dataValidation>
    <dataValidation type="list" allowBlank="1" showInputMessage="1" showErrorMessage="1" sqref="H45">
      <formula1>IF(ISTEXT(G45)=TRUE,Ferien,)</formula1>
    </dataValidation>
    <dataValidation type="list" allowBlank="1" showInputMessage="1" showErrorMessage="1" sqref="H16:H44">
      <formula1>IF(OR(G16="VA = Vacanze",G16="GF = Giorno festivo",G16="FW = Freier Wochentag"),Ferien,)</formula1>
    </dataValidation>
    <dataValidation type="list" allowBlank="1" showInputMessage="1" showErrorMessage="1" sqref="G15:G45">
      <formula1>Legenden</formula1>
    </dataValidation>
    <dataValidation type="list" allowBlank="1" showInputMessage="1" showErrorMessage="1" sqref="H15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33</v>
      </c>
      <c r="O1" s="8">
        <f>Panoramica!O1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Aprile!L47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IF(Aprile!B44="Lu","Ma",IF(Aprile!B44="Ma","Me", IF(Aprile!B44="Me","Gio", IF(Aprile!B44="Gio","Ve", IF(Aprile!B44="Ve","Sa", IF(Aprile!B44="Sa","Do", IF(Aprile!B44="Do","Lu",)))))))</f>
        <v>Me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Gio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Ve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Sa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Do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Lu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Ma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Me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Gio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Ve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Sa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Do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Lu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Ma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Me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Gio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Ve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Sa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Do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Lu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Ma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Me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Gio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Ve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Sa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Do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Lu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Ma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Me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Gio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Ve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YmzahzUTTk9GE3U0QGsT7ILZL8fezsychd4em0+qIzxfs2sddhEAHGigFJnBr//oaIWRYU/QG/chkJVDzNgHyg==" saltValue="wzijxh/wg96fN9KmQokIbg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407" priority="77">
      <formula>$G46="MU = Mutterschaft"</formula>
    </cfRule>
    <cfRule type="expression" dxfId="406" priority="78">
      <formula>$G46="TK = Tagungen/Kurse"</formula>
    </cfRule>
    <cfRule type="expression" dxfId="405" priority="79">
      <formula>$G46="KO = Kompensation"</formula>
    </cfRule>
    <cfRule type="expression" dxfId="404" priority="80">
      <formula>$G46="BE = Bez. Urlaubstage"</formula>
    </cfRule>
    <cfRule type="expression" dxfId="403" priority="81">
      <formula>$G46="UN = Unfall"</formula>
    </cfRule>
    <cfRule type="expression" dxfId="402" priority="82">
      <formula>$G46="KR = Krankheit"</formula>
    </cfRule>
    <cfRule type="expression" dxfId="401" priority="83">
      <formula>$G46="FT = Feiertag"</formula>
    </cfRule>
    <cfRule type="expression" dxfId="400" priority="84">
      <formula>$G46="FE = Ferien"</formula>
    </cfRule>
  </conditionalFormatting>
  <conditionalFormatting sqref="L48:L49">
    <cfRule type="expression" dxfId="399" priority="61">
      <formula>$G48="MU = Mutterschaft"</formula>
    </cfRule>
    <cfRule type="expression" dxfId="398" priority="62">
      <formula>$G48="TK = Tagungen/Kurse"</formula>
    </cfRule>
    <cfRule type="expression" dxfId="397" priority="63">
      <formula>$G48="KO = Kompensation"</formula>
    </cfRule>
    <cfRule type="expression" dxfId="396" priority="64">
      <formula>$G48="BE = Bez. Urlaubstage"</formula>
    </cfRule>
    <cfRule type="expression" dxfId="395" priority="65">
      <formula>$G48="UN = Unfall"</formula>
    </cfRule>
    <cfRule type="expression" dxfId="394" priority="66">
      <formula>$G48="KR = Krankheit"</formula>
    </cfRule>
    <cfRule type="expression" dxfId="393" priority="67">
      <formula>$G48="FT = Feiertag"</formula>
    </cfRule>
    <cfRule type="expression" dxfId="392" priority="68">
      <formula>$G48="FE = Ferien"</formula>
    </cfRule>
  </conditionalFormatting>
  <conditionalFormatting sqref="L13">
    <cfRule type="expression" dxfId="391" priority="53">
      <formula>$G13="MU = Mutterschaft"</formula>
    </cfRule>
    <cfRule type="expression" dxfId="390" priority="54">
      <formula>$G13="TK = Tagungen/Kurse"</formula>
    </cfRule>
    <cfRule type="expression" dxfId="389" priority="55">
      <formula>$G13="KO = Kompensation"</formula>
    </cfRule>
    <cfRule type="expression" dxfId="388" priority="56">
      <formula>$G13="BE = Bez. Urlaubstage"</formula>
    </cfRule>
    <cfRule type="expression" dxfId="387" priority="57">
      <formula>$G13="UN = Unfall"</formula>
    </cfRule>
    <cfRule type="expression" dxfId="386" priority="58">
      <formula>$G13="KR = Krankheit"</formula>
    </cfRule>
    <cfRule type="expression" dxfId="385" priority="59">
      <formula>$G13="FT = Feiertag"</formula>
    </cfRule>
    <cfRule type="expression" dxfId="384" priority="60">
      <formula>$G13="FE = Ferien"</formula>
    </cfRule>
  </conditionalFormatting>
  <conditionalFormatting sqref="L5:L8">
    <cfRule type="expression" dxfId="383" priority="20">
      <formula>$G5="MU = Mutterschaft"</formula>
    </cfRule>
    <cfRule type="expression" dxfId="382" priority="21">
      <formula>$G5="TK = Tagungen/Kurse"</formula>
    </cfRule>
    <cfRule type="expression" dxfId="381" priority="22">
      <formula>$G5="KO = Kompensation"</formula>
    </cfRule>
    <cfRule type="expression" dxfId="380" priority="23">
      <formula>$G5="BE = Bez. Urlaubstage"</formula>
    </cfRule>
    <cfRule type="expression" dxfId="379" priority="24">
      <formula>$G5="UN = Unfall"</formula>
    </cfRule>
    <cfRule type="expression" dxfId="378" priority="25">
      <formula>$G5="KR = Krankheit"</formula>
    </cfRule>
    <cfRule type="expression" dxfId="377" priority="26">
      <formula>$G5="FT = Feiertag"</formula>
    </cfRule>
    <cfRule type="expression" dxfId="376" priority="27">
      <formula>$G5="FE = Ferien"</formula>
    </cfRule>
  </conditionalFormatting>
  <conditionalFormatting sqref="J5:J7">
    <cfRule type="expression" dxfId="375" priority="12">
      <formula>$G5="MU = Mutterschaft"</formula>
    </cfRule>
    <cfRule type="expression" dxfId="374" priority="13">
      <formula>$G5="TK = Tagungen/Kurse"</formula>
    </cfRule>
    <cfRule type="expression" dxfId="373" priority="14">
      <formula>$G5="KO = Kompensation"</formula>
    </cfRule>
    <cfRule type="expression" dxfId="372" priority="15">
      <formula>$G5="BE = Bez. Urlaubstage"</formula>
    </cfRule>
    <cfRule type="expression" dxfId="371" priority="16">
      <formula>$G5="UN = Unfall"</formula>
    </cfRule>
    <cfRule type="expression" dxfId="370" priority="17">
      <formula>$G5="KR = Krankheit"</formula>
    </cfRule>
    <cfRule type="expression" dxfId="369" priority="18">
      <formula>$G5="FT = Feiertag"</formula>
    </cfRule>
    <cfRule type="expression" dxfId="368" priority="19">
      <formula>$G5="FE = Ferien"</formula>
    </cfRule>
  </conditionalFormatting>
  <conditionalFormatting sqref="A15:L45">
    <cfRule type="expression" dxfId="367" priority="4">
      <formula>$G15="MT = Maternità"</formula>
    </cfRule>
    <cfRule type="expression" dxfId="366" priority="5">
      <formula>$G15="CC = Conferenza/corso"</formula>
    </cfRule>
    <cfRule type="expression" dxfId="365" priority="6">
      <formula>$G15="CO = Compensazione"</formula>
    </cfRule>
    <cfRule type="expression" dxfId="364" priority="7">
      <formula>$G15="VP = Vacanze pagate"</formula>
    </cfRule>
    <cfRule type="expression" dxfId="363" priority="8">
      <formula>$G15="IN = Incidente"</formula>
    </cfRule>
    <cfRule type="expression" dxfId="362" priority="9">
      <formula>$G15="MA = Malattia"</formula>
    </cfRule>
    <cfRule type="expression" dxfId="361" priority="10">
      <formula>$G15="GF = Giorno festivo"</formula>
    </cfRule>
    <cfRule type="expression" dxfId="360" priority="11">
      <formula>$G15="VA = Vacanze"</formula>
    </cfRule>
  </conditionalFormatting>
  <conditionalFormatting sqref="A15:L45">
    <cfRule type="expression" dxfId="359" priority="1">
      <formula>$B15="Do"</formula>
    </cfRule>
    <cfRule type="expression" dxfId="358" priority="2">
      <formula>$G15="GL = Giorno libero"</formula>
    </cfRule>
    <cfRule type="expression" dxfId="357" priority="3">
      <formula>$G15="AB = Assenza breve"</formula>
    </cfRule>
  </conditionalFormatting>
  <dataValidations count="6">
    <dataValidation type="list" allowBlank="1" showInputMessage="1" showErrorMessage="1" sqref="G15:G46">
      <formula1>Legenden</formula1>
    </dataValidation>
    <dataValidation type="list" allowBlank="1" showInputMessage="1" showErrorMessage="1" sqref="H46">
      <formula1>IF(ISTEXT(G46)=TRUE,Ferien,)</formula1>
    </dataValidation>
    <dataValidation type="time" allowBlank="1" showInputMessage="1" showErrorMessage="1" sqref="I46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decimal" allowBlank="1" showInputMessage="1" showErrorMessage="1" errorTitle="Ungültiges Format" sqref="I15:I45">
      <formula1>0</formula1>
      <formula2>14</formula2>
    </dataValidation>
    <dataValidation type="list" allowBlank="1" showInputMessage="1" showErrorMessage="1" sqref="H15:H45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34</v>
      </c>
      <c r="O1" s="8">
        <f>Panoramica!O1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Maggio!L48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IF(Maggio!B45="Lu","Ma",IF(Maggio!B45="Ma","Me", IF(Maggio!B45="Me","Gio", IF(Maggio!B45="Gio","Ve", IF(Maggio!B45="Ve","Sa", IF(Maggio!B45="Sa","Do", IF(Maggio!B45="Do","Lu",)))))))</f>
        <v>Sa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Do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Lu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Ma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Me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Gio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Ve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Sa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Do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Lu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Ma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Me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Gio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Ve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Sa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Do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Lu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Ma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Me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Gio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Ve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Sa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Do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Lu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Ma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Me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Gio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Ve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Sa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thickBot="1" x14ac:dyDescent="0.35">
      <c r="A44" s="54">
        <v>30</v>
      </c>
      <c r="B44" s="55" t="str">
        <f t="shared" si="1"/>
        <v>Do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19"/>
      <c r="O44" s="22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KITXKN8I/RrI0toAu72HAA94qFPhijtoukFFYCvbd549l+p3YAXWg1E/8e/q+zKwAXeco9kmxvjesPcDxgJiNA==" saltValue="M5JJB2B/ghyusywwQiBPgw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C7"/>
    <mergeCell ref="D7:E7"/>
    <mergeCell ref="A8:C8"/>
    <mergeCell ref="D8:E8"/>
    <mergeCell ref="A1:D1"/>
    <mergeCell ref="N3:O3"/>
    <mergeCell ref="A3:E3"/>
    <mergeCell ref="A5:C5"/>
    <mergeCell ref="D5:E5"/>
    <mergeCell ref="A6:C6"/>
    <mergeCell ref="D6:E6"/>
  </mergeCells>
  <conditionalFormatting sqref="A45:L45">
    <cfRule type="expression" dxfId="356" priority="77">
      <formula>$G45="MU = Mutterschaft"</formula>
    </cfRule>
    <cfRule type="expression" dxfId="355" priority="78">
      <formula>$G45="TK = Tagungen/Kurse"</formula>
    </cfRule>
    <cfRule type="expression" dxfId="354" priority="79">
      <formula>$G45="KO = Kompensation"</formula>
    </cfRule>
    <cfRule type="expression" dxfId="353" priority="80">
      <formula>$G45="BE = Bez. Urlaubstage"</formula>
    </cfRule>
    <cfRule type="expression" dxfId="352" priority="81">
      <formula>$G45="UN = Unfall"</formula>
    </cfRule>
    <cfRule type="expression" dxfId="351" priority="82">
      <formula>$G45="KR = Krankheit"</formula>
    </cfRule>
    <cfRule type="expression" dxfId="350" priority="83">
      <formula>$G45="FT = Feiertag"</formula>
    </cfRule>
    <cfRule type="expression" dxfId="349" priority="84">
      <formula>$G45="FE = Ferien"</formula>
    </cfRule>
  </conditionalFormatting>
  <conditionalFormatting sqref="L47:L48">
    <cfRule type="expression" dxfId="348" priority="61">
      <formula>$G47="MU = Mutterschaft"</formula>
    </cfRule>
    <cfRule type="expression" dxfId="347" priority="62">
      <formula>$G47="TK = Tagungen/Kurse"</formula>
    </cfRule>
    <cfRule type="expression" dxfId="346" priority="63">
      <formula>$G47="KO = Kompensation"</formula>
    </cfRule>
    <cfRule type="expression" dxfId="345" priority="64">
      <formula>$G47="BE = Bez. Urlaubstage"</formula>
    </cfRule>
    <cfRule type="expression" dxfId="344" priority="65">
      <formula>$G47="UN = Unfall"</formula>
    </cfRule>
    <cfRule type="expression" dxfId="343" priority="66">
      <formula>$G47="KR = Krankheit"</formula>
    </cfRule>
    <cfRule type="expression" dxfId="342" priority="67">
      <formula>$G47="FT = Feiertag"</formula>
    </cfRule>
    <cfRule type="expression" dxfId="341" priority="68">
      <formula>$G47="FE = Ferien"</formula>
    </cfRule>
  </conditionalFormatting>
  <conditionalFormatting sqref="L13">
    <cfRule type="expression" dxfId="340" priority="53">
      <formula>$G13="MU = Mutterschaft"</formula>
    </cfRule>
    <cfRule type="expression" dxfId="339" priority="54">
      <formula>$G13="TK = Tagungen/Kurse"</formula>
    </cfRule>
    <cfRule type="expression" dxfId="338" priority="55">
      <formula>$G13="KO = Kompensation"</formula>
    </cfRule>
    <cfRule type="expression" dxfId="337" priority="56">
      <formula>$G13="BE = Bez. Urlaubstage"</formula>
    </cfRule>
    <cfRule type="expression" dxfId="336" priority="57">
      <formula>$G13="UN = Unfall"</formula>
    </cfRule>
    <cfRule type="expression" dxfId="335" priority="58">
      <formula>$G13="KR = Krankheit"</formula>
    </cfRule>
    <cfRule type="expression" dxfId="334" priority="59">
      <formula>$G13="FT = Feiertag"</formula>
    </cfRule>
    <cfRule type="expression" dxfId="333" priority="60">
      <formula>$G13="FE = Ferien"</formula>
    </cfRule>
  </conditionalFormatting>
  <conditionalFormatting sqref="L5:L8">
    <cfRule type="expression" dxfId="332" priority="20">
      <formula>$G5="MU = Mutterschaft"</formula>
    </cfRule>
    <cfRule type="expression" dxfId="331" priority="21">
      <formula>$G5="TK = Tagungen/Kurse"</formula>
    </cfRule>
    <cfRule type="expression" dxfId="330" priority="22">
      <formula>$G5="KO = Kompensation"</formula>
    </cfRule>
    <cfRule type="expression" dxfId="329" priority="23">
      <formula>$G5="BE = Bez. Urlaubstage"</formula>
    </cfRule>
    <cfRule type="expression" dxfId="328" priority="24">
      <formula>$G5="UN = Unfall"</formula>
    </cfRule>
    <cfRule type="expression" dxfId="327" priority="25">
      <formula>$G5="KR = Krankheit"</formula>
    </cfRule>
    <cfRule type="expression" dxfId="326" priority="26">
      <formula>$G5="FT = Feiertag"</formula>
    </cfRule>
    <cfRule type="expression" dxfId="325" priority="27">
      <formula>$G5="FE = Ferien"</formula>
    </cfRule>
  </conditionalFormatting>
  <conditionalFormatting sqref="J5:J7">
    <cfRule type="expression" dxfId="324" priority="12">
      <formula>$G5="MU = Mutterschaft"</formula>
    </cfRule>
    <cfRule type="expression" dxfId="323" priority="13">
      <formula>$G5="TK = Tagungen/Kurse"</formula>
    </cfRule>
    <cfRule type="expression" dxfId="322" priority="14">
      <formula>$G5="KO = Kompensation"</formula>
    </cfRule>
    <cfRule type="expression" dxfId="321" priority="15">
      <formula>$G5="BE = Bez. Urlaubstage"</formula>
    </cfRule>
    <cfRule type="expression" dxfId="320" priority="16">
      <formula>$G5="UN = Unfall"</formula>
    </cfRule>
    <cfRule type="expression" dxfId="319" priority="17">
      <formula>$G5="KR = Krankheit"</formula>
    </cfRule>
    <cfRule type="expression" dxfId="318" priority="18">
      <formula>$G5="FT = Feiertag"</formula>
    </cfRule>
    <cfRule type="expression" dxfId="317" priority="19">
      <formula>$G5="FE = Ferien"</formula>
    </cfRule>
  </conditionalFormatting>
  <conditionalFormatting sqref="A15:L44">
    <cfRule type="expression" dxfId="316" priority="4">
      <formula>$G15="MT = Maternità"</formula>
    </cfRule>
    <cfRule type="expression" dxfId="315" priority="5">
      <formula>$G15="CC = Conferenza/corso"</formula>
    </cfRule>
    <cfRule type="expression" dxfId="314" priority="6">
      <formula>$G15="CO = Compensazione"</formula>
    </cfRule>
    <cfRule type="expression" dxfId="313" priority="7">
      <formula>$G15="VP = Vacanze pagate"</formula>
    </cfRule>
    <cfRule type="expression" dxfId="312" priority="8">
      <formula>$G15="IN = Incidente"</formula>
    </cfRule>
    <cfRule type="expression" dxfId="311" priority="9">
      <formula>$G15="MA = Malattia"</formula>
    </cfRule>
    <cfRule type="expression" dxfId="310" priority="10">
      <formula>$G15="GF = Giorno festivo"</formula>
    </cfRule>
    <cfRule type="expression" dxfId="309" priority="11">
      <formula>$G15="VA = Vacanze"</formula>
    </cfRule>
  </conditionalFormatting>
  <conditionalFormatting sqref="A15:L44">
    <cfRule type="expression" dxfId="308" priority="1">
      <formula>$B15="Do"</formula>
    </cfRule>
    <cfRule type="expression" dxfId="307" priority="2">
      <formula>$G15="GL = Giorno libero"</formula>
    </cfRule>
    <cfRule type="expression" dxfId="306" priority="3">
      <formula>$G15="AB = Assenza breve"</formula>
    </cfRule>
  </conditionalFormatting>
  <dataValidations count="6">
    <dataValidation type="decimal" allowBlank="1" showInputMessage="1" showErrorMessage="1" errorTitle="Ungültiges Format" sqref="I15:I44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>
      <formula1>0</formula1>
      <formula2>0.999305555555556</formula2>
    </dataValidation>
    <dataValidation type="time" allowBlank="1" showInputMessage="1" showErrorMessage="1" sqref="I45">
      <formula1>0</formula1>
      <formula2>0.583333333333333</formula2>
    </dataValidation>
    <dataValidation type="list" allowBlank="1" showInputMessage="1" showErrorMessage="1" sqref="H45">
      <formula1>IF(ISTEXT(G45)=TRUE,Ferien,)</formula1>
    </dataValidation>
    <dataValidation type="list" allowBlank="1" showInputMessage="1" showErrorMessage="1" sqref="H15:H44">
      <formula1>IF(OR(G15="VA = Vacanze",G15="GF = Giorno festivo",G15="GL = Giorno libero"),Ferien,)</formula1>
    </dataValidation>
    <dataValidation type="list" allowBlank="1" showInputMessage="1" showErrorMessage="1" sqref="G15:G45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35</v>
      </c>
      <c r="O1" s="8">
        <f>Panoramica!O1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Giugno!L47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IF(Giugno!B44="Lu","Ma",IF(Giugno!B44="Ma","Me", IF(Giugno!B44="Me","Gio", IF(Giugno!B44="Gio","Ve", IF(Giugno!B44="Ve","Sa", IF(Giugno!B44="Sa","Do", IF(Giugno!B44="Do","Lu",)))))))</f>
        <v>Lu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Ma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Me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Gio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Ve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Sa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Do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Lu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Ma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Me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Gio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Ve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Sa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Do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Lu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Ma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Me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Gio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Ve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Sa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Do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Lu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Ma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Me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Gio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Ve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Sa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Do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Lu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Ma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Me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LyHXzk1xnYAKj+PowSU6IRHP3SJSp5IijzP2ZrCaiNvjEe+IK9yHTzEN9TiQ1jgvTnSo75OPMqHi6sJiHWtI4Q==" saltValue="NjRql4qH363dFT55yaQN1g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305" priority="77">
      <formula>$G46="MU = Mutterschaft"</formula>
    </cfRule>
    <cfRule type="expression" dxfId="304" priority="78">
      <formula>$G46="TK = Tagungen/Kurse"</formula>
    </cfRule>
    <cfRule type="expression" dxfId="303" priority="79">
      <formula>$G46="KO = Kompensation"</formula>
    </cfRule>
    <cfRule type="expression" dxfId="302" priority="80">
      <formula>$G46="BE = Bez. Urlaubstage"</formula>
    </cfRule>
    <cfRule type="expression" dxfId="301" priority="81">
      <formula>$G46="UN = Unfall"</formula>
    </cfRule>
    <cfRule type="expression" dxfId="300" priority="82">
      <formula>$G46="KR = Krankheit"</formula>
    </cfRule>
    <cfRule type="expression" dxfId="299" priority="83">
      <formula>$G46="FT = Feiertag"</formula>
    </cfRule>
    <cfRule type="expression" dxfId="298" priority="84">
      <formula>$G46="FE = Ferien"</formula>
    </cfRule>
  </conditionalFormatting>
  <conditionalFormatting sqref="L48:L49">
    <cfRule type="expression" dxfId="297" priority="61">
      <formula>$G48="MU = Mutterschaft"</formula>
    </cfRule>
    <cfRule type="expression" dxfId="296" priority="62">
      <formula>$G48="TK = Tagungen/Kurse"</formula>
    </cfRule>
    <cfRule type="expression" dxfId="295" priority="63">
      <formula>$G48="KO = Kompensation"</formula>
    </cfRule>
    <cfRule type="expression" dxfId="294" priority="64">
      <formula>$G48="BE = Bez. Urlaubstage"</formula>
    </cfRule>
    <cfRule type="expression" dxfId="293" priority="65">
      <formula>$G48="UN = Unfall"</formula>
    </cfRule>
    <cfRule type="expression" dxfId="292" priority="66">
      <formula>$G48="KR = Krankheit"</formula>
    </cfRule>
    <cfRule type="expression" dxfId="291" priority="67">
      <formula>$G48="FT = Feiertag"</formula>
    </cfRule>
    <cfRule type="expression" dxfId="290" priority="68">
      <formula>$G48="FE = Ferien"</formula>
    </cfRule>
  </conditionalFormatting>
  <conditionalFormatting sqref="L13">
    <cfRule type="expression" dxfId="289" priority="53">
      <formula>$G13="MU = Mutterschaft"</formula>
    </cfRule>
    <cfRule type="expression" dxfId="288" priority="54">
      <formula>$G13="TK = Tagungen/Kurse"</formula>
    </cfRule>
    <cfRule type="expression" dxfId="287" priority="55">
      <formula>$G13="KO = Kompensation"</formula>
    </cfRule>
    <cfRule type="expression" dxfId="286" priority="56">
      <formula>$G13="BE = Bez. Urlaubstage"</formula>
    </cfRule>
    <cfRule type="expression" dxfId="285" priority="57">
      <formula>$G13="UN = Unfall"</formula>
    </cfRule>
    <cfRule type="expression" dxfId="284" priority="58">
      <formula>$G13="KR = Krankheit"</formula>
    </cfRule>
    <cfRule type="expression" dxfId="283" priority="59">
      <formula>$G13="FT = Feiertag"</formula>
    </cfRule>
    <cfRule type="expression" dxfId="282" priority="60">
      <formula>$G13="FE = Ferien"</formula>
    </cfRule>
  </conditionalFormatting>
  <conditionalFormatting sqref="L5:L8">
    <cfRule type="expression" dxfId="281" priority="20">
      <formula>$G5="MU = Mutterschaft"</formula>
    </cfRule>
    <cfRule type="expression" dxfId="280" priority="21">
      <formula>$G5="TK = Tagungen/Kurse"</formula>
    </cfRule>
    <cfRule type="expression" dxfId="279" priority="22">
      <formula>$G5="KO = Kompensation"</formula>
    </cfRule>
    <cfRule type="expression" dxfId="278" priority="23">
      <formula>$G5="BE = Bez. Urlaubstage"</formula>
    </cfRule>
    <cfRule type="expression" dxfId="277" priority="24">
      <formula>$G5="UN = Unfall"</formula>
    </cfRule>
    <cfRule type="expression" dxfId="276" priority="25">
      <formula>$G5="KR = Krankheit"</formula>
    </cfRule>
    <cfRule type="expression" dxfId="275" priority="26">
      <formula>$G5="FT = Feiertag"</formula>
    </cfRule>
    <cfRule type="expression" dxfId="274" priority="27">
      <formula>$G5="FE = Ferien"</formula>
    </cfRule>
  </conditionalFormatting>
  <conditionalFormatting sqref="J5:J7">
    <cfRule type="expression" dxfId="273" priority="12">
      <formula>$G5="MU = Mutterschaft"</formula>
    </cfRule>
    <cfRule type="expression" dxfId="272" priority="13">
      <formula>$G5="TK = Tagungen/Kurse"</formula>
    </cfRule>
    <cfRule type="expression" dxfId="271" priority="14">
      <formula>$G5="KO = Kompensation"</formula>
    </cfRule>
    <cfRule type="expression" dxfId="270" priority="15">
      <formula>$G5="BE = Bez. Urlaubstage"</formula>
    </cfRule>
    <cfRule type="expression" dxfId="269" priority="16">
      <formula>$G5="UN = Unfall"</formula>
    </cfRule>
    <cfRule type="expression" dxfId="268" priority="17">
      <formula>$G5="KR = Krankheit"</formula>
    </cfRule>
    <cfRule type="expression" dxfId="267" priority="18">
      <formula>$G5="FT = Feiertag"</formula>
    </cfRule>
    <cfRule type="expression" dxfId="266" priority="19">
      <formula>$G5="FE = Ferien"</formula>
    </cfRule>
  </conditionalFormatting>
  <conditionalFormatting sqref="A15:L45">
    <cfRule type="expression" dxfId="265" priority="4">
      <formula>$G15="MT = Maternità"</formula>
    </cfRule>
    <cfRule type="expression" dxfId="264" priority="5">
      <formula>$G15="CC = Conferenza/corso"</formula>
    </cfRule>
    <cfRule type="expression" dxfId="263" priority="6">
      <formula>$G15="CO = Compensazione"</formula>
    </cfRule>
    <cfRule type="expression" dxfId="262" priority="7">
      <formula>$G15="VP = Vacanze pagate"</formula>
    </cfRule>
    <cfRule type="expression" dxfId="261" priority="8">
      <formula>$G15="IN = Incidente"</formula>
    </cfRule>
    <cfRule type="expression" dxfId="260" priority="9">
      <formula>$G15="MA = Malattia"</formula>
    </cfRule>
    <cfRule type="expression" dxfId="259" priority="10">
      <formula>$G15="GF = Giorno festivo"</formula>
    </cfRule>
    <cfRule type="expression" dxfId="258" priority="11">
      <formula>$G15="VA = Vacanze"</formula>
    </cfRule>
  </conditionalFormatting>
  <conditionalFormatting sqref="A15:L45">
    <cfRule type="expression" dxfId="257" priority="1">
      <formula>$B15="Do"</formula>
    </cfRule>
    <cfRule type="expression" dxfId="256" priority="2">
      <formula>$G15="GL = Giorno libero"</formula>
    </cfRule>
    <cfRule type="expression" dxfId="255" priority="3">
      <formula>$G15="AB = Assenza breve"</formula>
    </cfRule>
  </conditionalFormatting>
  <dataValidations count="6">
    <dataValidation type="list" allowBlank="1" showInputMessage="1" showErrorMessage="1" sqref="G15:G46">
      <formula1>Legenden</formula1>
    </dataValidation>
    <dataValidation type="list" allowBlank="1" showInputMessage="1" showErrorMessage="1" sqref="H46">
      <formula1>IF(ISTEXT(G46)=TRUE,Ferien,)</formula1>
    </dataValidation>
    <dataValidation type="time" allowBlank="1" showInputMessage="1" showErrorMessage="1" sqref="I46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decimal" allowBlank="1" showInputMessage="1" showErrorMessage="1" errorTitle="Ungültiges Format" sqref="I15:I45">
      <formula1>0</formula1>
      <formula2>14</formula2>
    </dataValidation>
    <dataValidation type="list" allowBlank="1" showInputMessage="1" showErrorMessage="1" sqref="H15:H45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36</v>
      </c>
      <c r="O1" s="8">
        <f>Panoramica!O1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Luglio!L48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IF(Luglio!B45="Lu","Ma",IF(Luglio!B45="Ma","Me", IF(Luglio!B45="Me","Gio", IF(Luglio!B45="Gio","Ve", IF(Luglio!B45="Ve","Sa", IF(Luglio!B45="Sa","Do", IF(Luglio!B45="Do","Lu",)))))))</f>
        <v>Gio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Ve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Sa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Do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Lu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Ma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Me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Gio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Ve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Sa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Do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Lu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Ma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Me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Gio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Ve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Sa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Do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Lu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Ma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Me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Gio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Ve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Sa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Do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Lu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Ma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Me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Gio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Ve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Sa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Om+R1IsCm4pMnb4CT/rZfJ5EwsV9L9sQaNh/LXeXj+EOgcc2pQEh/zkmFi4qc7J8ycXcbkF/g49B9Mw3B3uIaQ==" saltValue="dQKfxPi6yOL1Qy6L5HmJ3w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254" priority="66">
      <formula>$G46="MU = Mutterschaft"</formula>
    </cfRule>
    <cfRule type="expression" dxfId="253" priority="67">
      <formula>$G46="TK = Tagungen/Kurse"</formula>
    </cfRule>
    <cfRule type="expression" dxfId="252" priority="68">
      <formula>$G46="KO = Kompensation"</formula>
    </cfRule>
    <cfRule type="expression" dxfId="251" priority="69">
      <formula>$G46="BE = Bez. Urlaubstage"</formula>
    </cfRule>
    <cfRule type="expression" dxfId="250" priority="70">
      <formula>$G46="UN = Unfall"</formula>
    </cfRule>
    <cfRule type="expression" dxfId="249" priority="71">
      <formula>$G46="KR = Krankheit"</formula>
    </cfRule>
    <cfRule type="expression" dxfId="248" priority="72">
      <formula>$G46="FT = Feiertag"</formula>
    </cfRule>
    <cfRule type="expression" dxfId="247" priority="73">
      <formula>$G46="FE = Ferien"</formula>
    </cfRule>
  </conditionalFormatting>
  <conditionalFormatting sqref="L48:L49">
    <cfRule type="expression" dxfId="246" priority="50">
      <formula>$G48="MU = Mutterschaft"</formula>
    </cfRule>
    <cfRule type="expression" dxfId="245" priority="51">
      <formula>$G48="TK = Tagungen/Kurse"</formula>
    </cfRule>
    <cfRule type="expression" dxfId="244" priority="52">
      <formula>$G48="KO = Kompensation"</formula>
    </cfRule>
    <cfRule type="expression" dxfId="243" priority="53">
      <formula>$G48="BE = Bez. Urlaubstage"</formula>
    </cfRule>
    <cfRule type="expression" dxfId="242" priority="54">
      <formula>$G48="UN = Unfall"</formula>
    </cfRule>
    <cfRule type="expression" dxfId="241" priority="55">
      <formula>$G48="KR = Krankheit"</formula>
    </cfRule>
    <cfRule type="expression" dxfId="240" priority="56">
      <formula>$G48="FT = Feiertag"</formula>
    </cfRule>
    <cfRule type="expression" dxfId="239" priority="57">
      <formula>$G48="FE = Ferien"</formula>
    </cfRule>
  </conditionalFormatting>
  <conditionalFormatting sqref="L13">
    <cfRule type="expression" dxfId="238" priority="42">
      <formula>$G13="MU = Mutterschaft"</formula>
    </cfRule>
    <cfRule type="expression" dxfId="237" priority="43">
      <formula>$G13="TK = Tagungen/Kurse"</formula>
    </cfRule>
    <cfRule type="expression" dxfId="236" priority="44">
      <formula>$G13="KO = Kompensation"</formula>
    </cfRule>
    <cfRule type="expression" dxfId="235" priority="45">
      <formula>$G13="BE = Bez. Urlaubstage"</formula>
    </cfRule>
    <cfRule type="expression" dxfId="234" priority="46">
      <formula>$G13="UN = Unfall"</formula>
    </cfRule>
    <cfRule type="expression" dxfId="233" priority="47">
      <formula>$G13="KR = Krankheit"</formula>
    </cfRule>
    <cfRule type="expression" dxfId="232" priority="48">
      <formula>$G13="FT = Feiertag"</formula>
    </cfRule>
    <cfRule type="expression" dxfId="231" priority="49">
      <formula>$G13="FE = Ferien"</formula>
    </cfRule>
  </conditionalFormatting>
  <conditionalFormatting sqref="L5:L8">
    <cfRule type="expression" dxfId="230" priority="20">
      <formula>$G5="MU = Mutterschaft"</formula>
    </cfRule>
    <cfRule type="expression" dxfId="229" priority="21">
      <formula>$G5="TK = Tagungen/Kurse"</formula>
    </cfRule>
    <cfRule type="expression" dxfId="228" priority="22">
      <formula>$G5="KO = Kompensation"</formula>
    </cfRule>
    <cfRule type="expression" dxfId="227" priority="23">
      <formula>$G5="BE = Bez. Urlaubstage"</formula>
    </cfRule>
    <cfRule type="expression" dxfId="226" priority="24">
      <formula>$G5="UN = Unfall"</formula>
    </cfRule>
    <cfRule type="expression" dxfId="225" priority="25">
      <formula>$G5="KR = Krankheit"</formula>
    </cfRule>
    <cfRule type="expression" dxfId="224" priority="26">
      <formula>$G5="FT = Feiertag"</formula>
    </cfRule>
    <cfRule type="expression" dxfId="223" priority="27">
      <formula>$G5="FE = Ferien"</formula>
    </cfRule>
  </conditionalFormatting>
  <conditionalFormatting sqref="J5:J7">
    <cfRule type="expression" dxfId="222" priority="12">
      <formula>$G5="MU = Mutterschaft"</formula>
    </cfRule>
    <cfRule type="expression" dxfId="221" priority="13">
      <formula>$G5="TK = Tagungen/Kurse"</formula>
    </cfRule>
    <cfRule type="expression" dxfId="220" priority="14">
      <formula>$G5="KO = Kompensation"</formula>
    </cfRule>
    <cfRule type="expression" dxfId="219" priority="15">
      <formula>$G5="BE = Bez. Urlaubstage"</formula>
    </cfRule>
    <cfRule type="expression" dxfId="218" priority="16">
      <formula>$G5="UN = Unfall"</formula>
    </cfRule>
    <cfRule type="expression" dxfId="217" priority="17">
      <formula>$G5="KR = Krankheit"</formula>
    </cfRule>
    <cfRule type="expression" dxfId="216" priority="18">
      <formula>$G5="FT = Feiertag"</formula>
    </cfRule>
    <cfRule type="expression" dxfId="215" priority="19">
      <formula>$G5="FE = Ferien"</formula>
    </cfRule>
  </conditionalFormatting>
  <conditionalFormatting sqref="A15:L45">
    <cfRule type="expression" dxfId="214" priority="4">
      <formula>$G15="MT = Maternità"</formula>
    </cfRule>
    <cfRule type="expression" dxfId="213" priority="5">
      <formula>$G15="CC = Conferenza/corso"</formula>
    </cfRule>
    <cfRule type="expression" dxfId="212" priority="6">
      <formula>$G15="CO = Compensazione"</formula>
    </cfRule>
    <cfRule type="expression" dxfId="211" priority="7">
      <formula>$G15="VP = Vacanze pagate"</formula>
    </cfRule>
    <cfRule type="expression" dxfId="210" priority="8">
      <formula>$G15="IN = Incidente"</formula>
    </cfRule>
    <cfRule type="expression" dxfId="209" priority="9">
      <formula>$G15="MA = Malattia"</formula>
    </cfRule>
    <cfRule type="expression" dxfId="208" priority="10">
      <formula>$G15="GF = Giorno festivo"</formula>
    </cfRule>
    <cfRule type="expression" dxfId="207" priority="11">
      <formula>$G15="VA = Vacanze"</formula>
    </cfRule>
  </conditionalFormatting>
  <conditionalFormatting sqref="A15:L45">
    <cfRule type="expression" dxfId="206" priority="1">
      <formula>$B15="Do"</formula>
    </cfRule>
    <cfRule type="expression" dxfId="205" priority="2">
      <formula>$G15="GL = Giorno libero"</formula>
    </cfRule>
    <cfRule type="expression" dxfId="204" priority="3">
      <formula>$G15="AB = Assenza breve"</formula>
    </cfRule>
  </conditionalFormatting>
  <dataValidations count="7">
    <dataValidation type="list" allowBlank="1" showInputMessage="1" showErrorMessage="1" sqref="H16:H45">
      <formula1>IF(OR(G16="VA = Vacanze",G16="GF = Giorno festivo",G16="GL = Giorno libero"),Ferien,)</formula1>
    </dataValidation>
    <dataValidation type="decimal" allowBlank="1" showInputMessage="1" showErrorMessage="1" errorTitle="Ungültiges Format" sqref="I15:I45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time" allowBlank="1" showInputMessage="1" showErrorMessage="1" sqref="I46">
      <formula1>0</formula1>
      <formula2>0.583333333333333</formula2>
    </dataValidation>
    <dataValidation type="list" allowBlank="1" showInputMessage="1" showErrorMessage="1" sqref="H46">
      <formula1>IF(ISTEXT(G46)=TRUE,Ferien,)</formula1>
    </dataValidation>
    <dataValidation type="list" allowBlank="1" showInputMessage="1" showErrorMessage="1" sqref="G15:G46">
      <formula1>Legenden</formula1>
    </dataValidation>
    <dataValidation type="list" allowBlank="1" showInputMessage="1" showErrorMessage="1" sqref="H15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16</vt:i4>
      </vt:variant>
    </vt:vector>
  </HeadingPairs>
  <TitlesOfParts>
    <vt:vector size="29" baseType="lpstr">
      <vt:lpstr>Panoramica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Agosto!Druckbereich</vt:lpstr>
      <vt:lpstr>Aprile!Druckbereich</vt:lpstr>
      <vt:lpstr>Dicembre!Druckbereich</vt:lpstr>
      <vt:lpstr>Febbraio!Druckbereich</vt:lpstr>
      <vt:lpstr>Gennaio!Druckbereich</vt:lpstr>
      <vt:lpstr>Giugno!Druckbereich</vt:lpstr>
      <vt:lpstr>Luglio!Druckbereich</vt:lpstr>
      <vt:lpstr>Maggio!Druckbereich</vt:lpstr>
      <vt:lpstr>Marzo!Druckbereich</vt:lpstr>
      <vt:lpstr>Novembre!Druckbereich</vt:lpstr>
      <vt:lpstr>Ottobre!Druckbereich</vt:lpstr>
      <vt:lpstr>Settembre!Druckbereich</vt:lpstr>
      <vt:lpstr>Ferien</vt:lpstr>
      <vt:lpstr>Legenden</vt:lpstr>
      <vt:lpstr>Schaltjahr</vt:lpstr>
      <vt:lpstr>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Contessi</dc:creator>
  <cp:lastModifiedBy>Connie Hochheim</cp:lastModifiedBy>
  <cp:lastPrinted>2018-09-28T14:05:35Z</cp:lastPrinted>
  <dcterms:created xsi:type="dcterms:W3CDTF">2018-08-02T07:36:05Z</dcterms:created>
  <dcterms:modified xsi:type="dcterms:W3CDTF">2019-01-10T12:57:27Z</dcterms:modified>
</cp:coreProperties>
</file>